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autoCompressPictures="0" defaultThemeVersion="124226"/>
  <mc:AlternateContent xmlns:mc="http://schemas.openxmlformats.org/markup-compatibility/2006">
    <mc:Choice Requires="x15">
      <x15ac:absPath xmlns:x15ac="http://schemas.microsoft.com/office/spreadsheetml/2010/11/ac" url="https://6f33fa7f78ea46e2aaca-my.sharepoint.com/personal/luisgerardo_azofeifa_ucr_ac_cr/Documents/UCR/2020/TCU/Proyectos/Capacitaciones PIEA CENECOOP/Finanzas Personales/Herramienta de EXCEL/"/>
    </mc:Choice>
  </mc:AlternateContent>
  <xr:revisionPtr revIDLastSave="0" documentId="8_{ABC66BBA-5E76-4C6A-8A4D-2176B70B162C}" xr6:coauthVersionLast="46" xr6:coauthVersionMax="46" xr10:uidLastSave="{00000000-0000-0000-0000-000000000000}"/>
  <bookViews>
    <workbookView xWindow="810" yWindow="-120" windowWidth="19800" windowHeight="11760" activeTab="1" xr2:uid="{00000000-000D-0000-FFFF-FFFF00000000}"/>
  </bookViews>
  <sheets>
    <sheet name="PresupuestoMensual" sheetId="5" r:id="rId1"/>
    <sheet name="PresupuestoAnual" sheetId="3" r:id="rId2"/>
    <sheet name="AhorroMetas" sheetId="6" r:id="rId3"/>
  </sheets>
  <calcPr calcId="191029"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O38" i="3" l="1"/>
  <c r="O37" i="3"/>
  <c r="O36" i="3"/>
  <c r="O35" i="3"/>
  <c r="O34" i="3"/>
  <c r="O33" i="3"/>
  <c r="O32" i="3"/>
  <c r="O31" i="3"/>
  <c r="Q32" i="3"/>
  <c r="Q33" i="3"/>
  <c r="Q34" i="3"/>
  <c r="Q35" i="3"/>
  <c r="Q36" i="3"/>
  <c r="Q37" i="3"/>
  <c r="Q38" i="3"/>
  <c r="O17" i="3"/>
  <c r="O25" i="3"/>
  <c r="O20" i="3"/>
  <c r="O18" i="3"/>
  <c r="O19" i="3"/>
  <c r="O21" i="3"/>
  <c r="O22" i="3"/>
  <c r="O23" i="3"/>
  <c r="O24" i="3"/>
  <c r="O26" i="3"/>
  <c r="P32" i="3"/>
  <c r="P33" i="3"/>
  <c r="P34" i="3"/>
  <c r="P35" i="3"/>
  <c r="P36" i="3"/>
  <c r="P37" i="3"/>
  <c r="P38" i="3"/>
  <c r="E15" i="6"/>
  <c r="F15" i="6"/>
  <c r="G15" i="6"/>
  <c r="E16" i="6"/>
  <c r="F16" i="6"/>
  <c r="G16" i="6"/>
  <c r="E17" i="6"/>
  <c r="F17" i="6"/>
  <c r="G17" i="6"/>
  <c r="E54" i="5"/>
  <c r="E30" i="5"/>
  <c r="F69" i="5"/>
  <c r="F68" i="5"/>
  <c r="F67" i="5"/>
  <c r="F66" i="5"/>
  <c r="F65" i="5"/>
  <c r="F47" i="5"/>
  <c r="F46" i="5"/>
  <c r="F45" i="5"/>
  <c r="F44" i="5"/>
  <c r="F43" i="5"/>
  <c r="F42" i="5"/>
  <c r="E77" i="5"/>
  <c r="E78" i="5"/>
  <c r="E81" i="5"/>
  <c r="F81" i="5"/>
  <c r="F78" i="5"/>
  <c r="F77" i="5"/>
  <c r="F76" i="5"/>
  <c r="F75" i="5"/>
  <c r="F74" i="5"/>
  <c r="F73" i="5"/>
  <c r="F72" i="5"/>
  <c r="F71" i="5"/>
  <c r="F70" i="5"/>
  <c r="F64" i="5"/>
  <c r="F63" i="5"/>
  <c r="F62" i="5"/>
  <c r="F61" i="5"/>
  <c r="F60" i="5"/>
  <c r="F59" i="5"/>
  <c r="F58" i="5"/>
  <c r="F57" i="5"/>
  <c r="F54" i="5"/>
  <c r="F53" i="5"/>
  <c r="F52" i="5"/>
  <c r="F51" i="5"/>
  <c r="F50" i="5"/>
  <c r="F49" i="5"/>
  <c r="F48" i="5"/>
  <c r="F41" i="5"/>
  <c r="F40" i="5"/>
  <c r="F39" i="5"/>
  <c r="F38" i="5"/>
  <c r="F37" i="5"/>
  <c r="F36" i="5"/>
  <c r="F35" i="5"/>
  <c r="F34" i="5"/>
  <c r="F33" i="5"/>
  <c r="F30" i="5"/>
  <c r="F27" i="5"/>
  <c r="F26" i="5"/>
  <c r="F25" i="5"/>
  <c r="F24" i="5"/>
  <c r="F23" i="5"/>
  <c r="P17" i="3"/>
  <c r="Q17" i="3"/>
  <c r="O28" i="3"/>
  <c r="O29" i="3"/>
  <c r="O30" i="3"/>
  <c r="O39" i="3"/>
  <c r="O40" i="3"/>
  <c r="O41" i="3"/>
  <c r="O42" i="3"/>
  <c r="O43" i="3"/>
  <c r="O44" i="3"/>
  <c r="O45" i="3"/>
  <c r="O46" i="3"/>
  <c r="O47" i="3"/>
  <c r="O48" i="3"/>
  <c r="O49" i="3"/>
  <c r="O51" i="3"/>
  <c r="O52" i="3"/>
  <c r="O54" i="3"/>
  <c r="O56" i="3"/>
  <c r="O57" i="3"/>
  <c r="O59" i="3"/>
  <c r="O61" i="3"/>
  <c r="O63" i="3"/>
  <c r="O65" i="3"/>
  <c r="O66" i="3"/>
  <c r="O68" i="3"/>
  <c r="O69" i="3"/>
  <c r="O70" i="3"/>
  <c r="O71" i="3"/>
  <c r="O72" i="3"/>
  <c r="O73" i="3"/>
  <c r="O74" i="3"/>
  <c r="R17" i="3"/>
  <c r="P18" i="3"/>
  <c r="Q18" i="3"/>
  <c r="R18" i="3"/>
  <c r="P19" i="3"/>
  <c r="Q19" i="3"/>
  <c r="P20" i="3"/>
  <c r="Q20" i="3"/>
  <c r="P21" i="3"/>
  <c r="Q21" i="3"/>
  <c r="P22" i="3"/>
  <c r="Q22" i="3"/>
  <c r="P23" i="3"/>
  <c r="Q23" i="3"/>
  <c r="P24" i="3"/>
  <c r="Q24" i="3"/>
  <c r="P25" i="3"/>
  <c r="Q25" i="3"/>
  <c r="P26" i="3"/>
  <c r="Q26" i="3"/>
  <c r="P28" i="3"/>
  <c r="Q28" i="3"/>
  <c r="P29" i="3"/>
  <c r="Q29" i="3"/>
  <c r="P30" i="3"/>
  <c r="Q30" i="3"/>
  <c r="P31" i="3"/>
  <c r="Q31" i="3"/>
  <c r="P39" i="3"/>
  <c r="Q39" i="3"/>
  <c r="P40" i="3"/>
  <c r="Q40" i="3"/>
  <c r="P41" i="3"/>
  <c r="Q41" i="3"/>
  <c r="P42" i="3"/>
  <c r="Q42" i="3"/>
  <c r="P43" i="3"/>
  <c r="Q43" i="3"/>
  <c r="P44" i="3"/>
  <c r="Q44" i="3"/>
  <c r="P45" i="3"/>
  <c r="Q45" i="3"/>
  <c r="P46" i="3"/>
  <c r="Q46" i="3"/>
  <c r="P47" i="3"/>
  <c r="Q47" i="3"/>
  <c r="P48" i="3"/>
  <c r="Q48" i="3"/>
  <c r="P49" i="3"/>
  <c r="Q49" i="3"/>
  <c r="P51" i="3"/>
  <c r="Q51" i="3"/>
  <c r="P52" i="3"/>
  <c r="Q52" i="3"/>
  <c r="P54" i="3"/>
  <c r="Q54" i="3"/>
  <c r="P56" i="3"/>
  <c r="Q56" i="3"/>
  <c r="P57" i="3"/>
  <c r="Q57" i="3"/>
  <c r="P59" i="3"/>
  <c r="Q59" i="3"/>
  <c r="P61" i="3"/>
  <c r="Q61" i="3"/>
  <c r="P63" i="3"/>
  <c r="Q63" i="3"/>
  <c r="P65" i="3"/>
  <c r="Q65" i="3"/>
  <c r="P66" i="3"/>
  <c r="Q66" i="3"/>
  <c r="P68" i="3"/>
  <c r="Q68" i="3"/>
  <c r="P69" i="3"/>
  <c r="Q69" i="3"/>
  <c r="P70" i="3"/>
  <c r="Q70" i="3"/>
  <c r="P71" i="3"/>
  <c r="Q71" i="3"/>
  <c r="P72" i="3"/>
  <c r="Q72" i="3"/>
  <c r="P73" i="3"/>
  <c r="Q73" i="3"/>
  <c r="P74" i="3"/>
  <c r="Q7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homes</author>
  </authors>
  <commentList>
    <comment ref="D32" authorId="0" shapeId="0" xr:uid="{ED82C38A-4F3C-4403-B0DC-3345BA67D1E4}">
      <text>
        <r>
          <rPr>
            <b/>
            <sz val="9"/>
            <color indexed="81"/>
            <rFont val="Tahoma"/>
            <family val="2"/>
          </rPr>
          <t>MOOC:
Coloca aquí tus gastos que no cambian mes con mes.</t>
        </r>
        <r>
          <rPr>
            <sz val="9"/>
            <color indexed="81"/>
            <rFont val="Tahoma"/>
            <family val="2"/>
          </rPr>
          <t xml:space="preserve">
</t>
        </r>
      </text>
    </comment>
    <comment ref="D56" authorId="0" shapeId="0" xr:uid="{08450179-10FB-422F-B257-FA2903B1EF79}">
      <text>
        <r>
          <rPr>
            <b/>
            <sz val="9"/>
            <color indexed="81"/>
            <rFont val="Tahoma"/>
            <family val="2"/>
          </rPr>
          <t>MOOC:
Coloca aquí tus gastos mensuales que pueden ser mayores o menores mes con mes.</t>
        </r>
        <r>
          <rPr>
            <sz val="9"/>
            <color indexed="81"/>
            <rFont val="Tahoma"/>
            <family val="2"/>
          </rPr>
          <t xml:space="preserve">
</t>
        </r>
      </text>
    </comment>
    <comment ref="E81" authorId="0" shapeId="0" xr:uid="{A4AE37E8-7A7C-4873-9A91-3774A5566EBC}">
      <text>
        <r>
          <rPr>
            <b/>
            <sz val="9"/>
            <color indexed="81"/>
            <rFont val="Tahoma"/>
            <family val="2"/>
          </rPr>
          <t>MOOC:
Sí la celda es de color rojo, debes ajustar tu presupuesto para que tengas capacidad de ahorro.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homes</author>
  </authors>
  <commentList>
    <comment ref="C16" authorId="0" shapeId="0" xr:uid="{00000000-0006-0000-0000-000001000000}">
      <text>
        <r>
          <rPr>
            <b/>
            <sz val="9"/>
            <color indexed="81"/>
            <rFont val="Tahoma"/>
            <family val="2"/>
          </rPr>
          <t>MOOC:
Prevé el posible aumento de impuestos en tu país a inicios de año.</t>
        </r>
        <r>
          <rPr>
            <sz val="9"/>
            <color indexed="81"/>
            <rFont val="Tahoma"/>
            <family val="2"/>
          </rPr>
          <t xml:space="preserve">
</t>
        </r>
      </text>
    </comment>
    <comment ref="D16" authorId="0" shapeId="0" xr:uid="{00000000-0006-0000-0000-000002000000}">
      <text>
        <r>
          <rPr>
            <b/>
            <sz val="9"/>
            <color indexed="81"/>
            <rFont val="Tahoma"/>
            <family val="2"/>
          </rPr>
          <t>MOOC:
No olvides presupuestar los regalos a tus seres queridos durante todo el año.</t>
        </r>
        <r>
          <rPr>
            <sz val="9"/>
            <color indexed="81"/>
            <rFont val="Tahoma"/>
            <family val="2"/>
          </rPr>
          <t xml:space="preserve">
</t>
        </r>
      </text>
    </comment>
    <comment ref="E16" authorId="0" shapeId="0" xr:uid="{00000000-0006-0000-0000-000003000000}">
      <text>
        <r>
          <rPr>
            <b/>
            <sz val="9"/>
            <color indexed="81"/>
            <rFont val="Tahoma"/>
            <family val="2"/>
          </rPr>
          <t>MOOC:
Presupuesta alimentos fuera de casa.</t>
        </r>
        <r>
          <rPr>
            <sz val="9"/>
            <color indexed="81"/>
            <rFont val="Tahoma"/>
            <family val="2"/>
          </rPr>
          <t xml:space="preserve">
</t>
        </r>
      </text>
    </comment>
    <comment ref="F16" authorId="0" shapeId="0" xr:uid="{00000000-0006-0000-0000-000004000000}">
      <text>
        <r>
          <rPr>
            <b/>
            <sz val="9"/>
            <color indexed="81"/>
            <rFont val="Tahoma"/>
            <family val="2"/>
          </rPr>
          <t>MOOC:
Recuerda presupuestar las vacaciones o salidas durante el año.</t>
        </r>
        <r>
          <rPr>
            <sz val="9"/>
            <color indexed="81"/>
            <rFont val="Tahoma"/>
            <family val="2"/>
          </rPr>
          <t xml:space="preserve">
</t>
        </r>
      </text>
    </comment>
    <comment ref="G16" authorId="0" shapeId="0" xr:uid="{00000000-0006-0000-0000-000005000000}">
      <text>
        <r>
          <rPr>
            <b/>
            <sz val="9"/>
            <color indexed="81"/>
            <rFont val="Tahoma"/>
            <family val="2"/>
          </rPr>
          <t>MOOC:</t>
        </r>
        <r>
          <rPr>
            <sz val="9"/>
            <color indexed="81"/>
            <rFont val="Tahoma"/>
            <family val="2"/>
          </rPr>
          <t xml:space="preserve">
L</t>
        </r>
        <r>
          <rPr>
            <b/>
            <sz val="9"/>
            <color indexed="81"/>
            <rFont val="Tahoma"/>
            <family val="2"/>
          </rPr>
          <t>os alimentos y servicios como agua, luz, gas o renta son gastos fijos.</t>
        </r>
      </text>
    </comment>
    <comment ref="H16" authorId="0" shapeId="0" xr:uid="{00000000-0006-0000-0000-000006000000}">
      <text>
        <r>
          <rPr>
            <b/>
            <sz val="9"/>
            <color indexed="81"/>
            <rFont val="Tahoma"/>
            <family val="2"/>
          </rPr>
          <t xml:space="preserve">MOOC:
</t>
        </r>
        <r>
          <rPr>
            <sz val="9"/>
            <color indexed="81"/>
            <rFont val="Tahoma"/>
            <family val="2"/>
          </rPr>
          <t xml:space="preserve">
</t>
        </r>
        <r>
          <rPr>
            <b/>
            <sz val="9"/>
            <color indexed="81"/>
            <rFont val="Tahoma"/>
            <family val="2"/>
          </rPr>
          <t>No olvides los gastos en útiles escolares, colegiaturas o papeleria.</t>
        </r>
      </text>
    </comment>
    <comment ref="I16" authorId="0" shapeId="0" xr:uid="{00000000-0006-0000-0000-000007000000}">
      <text>
        <r>
          <rPr>
            <b/>
            <sz val="9"/>
            <color indexed="81"/>
            <rFont val="Tahoma"/>
            <family val="2"/>
          </rPr>
          <t>MOOC:
Piensa en tu ahorro para el retiro.</t>
        </r>
      </text>
    </comment>
    <comment ref="J16" authorId="0" shapeId="0" xr:uid="{00000000-0006-0000-0000-000008000000}">
      <text>
        <r>
          <rPr>
            <b/>
            <sz val="9"/>
            <color indexed="81"/>
            <rFont val="Tahoma"/>
            <family val="2"/>
          </rPr>
          <t>MOOC:
Aprovecha los descuentos de las tiendas departamentales pero no caigas en el consumismo.</t>
        </r>
        <r>
          <rPr>
            <sz val="9"/>
            <color indexed="81"/>
            <rFont val="Tahoma"/>
            <family val="2"/>
          </rPr>
          <t xml:space="preserve">
</t>
        </r>
      </text>
    </comment>
    <comment ref="K16" authorId="0" shapeId="0" xr:uid="{00000000-0006-0000-0000-000009000000}">
      <text>
        <r>
          <rPr>
            <b/>
            <sz val="9"/>
            <color indexed="81"/>
            <rFont val="Tahoma"/>
            <family val="2"/>
          </rPr>
          <t>MOOC:
El mantenimiento de la casa puede llegar a ser un gasto fuerte, asi que ahorra durante todo el año.</t>
        </r>
        <r>
          <rPr>
            <sz val="9"/>
            <color indexed="81"/>
            <rFont val="Tahoma"/>
            <family val="2"/>
          </rPr>
          <t xml:space="preserve">
</t>
        </r>
      </text>
    </comment>
    <comment ref="L16" authorId="0" shapeId="0" xr:uid="{00000000-0006-0000-0000-00000A000000}">
      <text>
        <r>
          <rPr>
            <b/>
            <sz val="9"/>
            <color indexed="81"/>
            <rFont val="Tahoma"/>
            <family val="2"/>
          </rPr>
          <t>MOOC:
Ahorra para los gastos de fin de año.</t>
        </r>
        <r>
          <rPr>
            <sz val="9"/>
            <color indexed="81"/>
            <rFont val="Tahoma"/>
            <family val="2"/>
          </rPr>
          <t xml:space="preserve">
</t>
        </r>
      </text>
    </comment>
    <comment ref="M16" authorId="0" shapeId="0" xr:uid="{00000000-0006-0000-0000-00000B000000}">
      <text>
        <r>
          <rPr>
            <b/>
            <sz val="9"/>
            <color indexed="81"/>
            <rFont val="Tahoma"/>
            <family val="2"/>
          </rPr>
          <t>MOOC:
No olvides asignar un porcentaje para imprevistos.</t>
        </r>
        <r>
          <rPr>
            <sz val="9"/>
            <color indexed="81"/>
            <rFont val="Tahoma"/>
            <family val="2"/>
          </rPr>
          <t xml:space="preserve">
</t>
        </r>
      </text>
    </comment>
    <comment ref="N16" authorId="0" shapeId="0" xr:uid="{00000000-0006-0000-0000-00000C000000}">
      <text>
        <r>
          <rPr>
            <b/>
            <sz val="9"/>
            <color indexed="81"/>
            <rFont val="Tahoma"/>
            <family val="2"/>
          </rPr>
          <t>MOOC:
[Recuerda la "cuesta de enero"]
¡No te gastes todo el dinero de tu aguinaldo! ¡Usalo para pagar deudas!</t>
        </r>
      </text>
    </comment>
    <comment ref="B25" authorId="0" shapeId="0" xr:uid="{00000000-0006-0000-0000-00000D000000}">
      <text>
        <r>
          <rPr>
            <b/>
            <sz val="9"/>
            <color indexed="81"/>
            <rFont val="Tahoma"/>
            <family val="2"/>
          </rPr>
          <t>MOOC:
Los intereses de las inversiones puedes sacarlas del reto 3 donde realizaste un análisis de tus opciones de inversión, coloca el rendimiento que te daría ya sea de manera mensual o anual.</t>
        </r>
        <r>
          <rPr>
            <sz val="9"/>
            <color indexed="81"/>
            <rFont val="Tahoma"/>
            <family val="2"/>
          </rPr>
          <t xml:space="preserve">
</t>
        </r>
      </text>
    </comment>
    <comment ref="B27" authorId="0" shapeId="0" xr:uid="{00000000-0006-0000-0000-00000E000000}">
      <text>
        <r>
          <rPr>
            <b/>
            <sz val="9"/>
            <color indexed="81"/>
            <rFont val="Tahoma"/>
            <family val="2"/>
          </rPr>
          <t>MOOC:
Recuerda que los gastos fijos son aquellos que no varian, es decir, que no puedes dejar de presupuestar porque son necesidades básicas.</t>
        </r>
        <r>
          <rPr>
            <sz val="9"/>
            <color indexed="81"/>
            <rFont val="Tahoma"/>
            <family val="2"/>
          </rPr>
          <t xml:space="preserve">
</t>
        </r>
      </text>
    </comment>
    <comment ref="B28" authorId="0" shapeId="0" xr:uid="{00000000-0006-0000-0000-00000F000000}">
      <text>
        <r>
          <rPr>
            <b/>
            <sz val="9"/>
            <color indexed="81"/>
            <rFont val="Tahoma"/>
            <family val="2"/>
          </rPr>
          <t>MOOC:
Este pago es opcional, depende si quieres pedir un crédito como por ejemplo hipotecario u automotriz. Nunca olvides que los créditos solo se recomiendan cuando no puedes pagar algo de contado (como una casa o un auto) ya que los intereses pueden ser altos.</t>
        </r>
        <r>
          <rPr>
            <sz val="9"/>
            <color indexed="81"/>
            <rFont val="Tahoma"/>
            <family val="2"/>
          </rPr>
          <t xml:space="preserve">
</t>
        </r>
      </text>
    </comment>
    <comment ref="B29" authorId="0" shapeId="0" xr:uid="{00000000-0006-0000-0000-000010000000}">
      <text>
        <r>
          <rPr>
            <b/>
            <sz val="9"/>
            <color indexed="81"/>
            <rFont val="Tahoma"/>
            <family val="2"/>
          </rPr>
          <t>MOOC:
El pago de las primas de seguro puedes sacarla del reto 5 donde investigaste 3 opciones de seguro para el objeto que deseabas asegurar , coloca el monto de la prima.</t>
        </r>
        <r>
          <rPr>
            <sz val="9"/>
            <color indexed="81"/>
            <rFont val="Tahoma"/>
            <family val="2"/>
          </rPr>
          <t xml:space="preserve">
</t>
        </r>
      </text>
    </comment>
    <comment ref="B30" authorId="0" shapeId="0" xr:uid="{00000000-0006-0000-0000-000011000000}">
      <text>
        <r>
          <rPr>
            <b/>
            <sz val="9"/>
            <color indexed="81"/>
            <rFont val="Tahoma"/>
            <family val="2"/>
          </rPr>
          <t>MOOC:
El monto por el pago de tarjetas de crédito puedes sacarlo del reto 4 donde elaboraste un análisis de tarjetas de crédito. Coloca lo que pagarías mes tras mes o su CAT.</t>
        </r>
        <r>
          <rPr>
            <sz val="9"/>
            <color indexed="81"/>
            <rFont val="Tahoma"/>
            <family val="2"/>
          </rPr>
          <t xml:space="preserve">
</t>
        </r>
      </text>
    </comment>
    <comment ref="B50" authorId="0" shapeId="0" xr:uid="{00000000-0006-0000-0000-000012000000}">
      <text>
        <r>
          <rPr>
            <b/>
            <sz val="9"/>
            <color indexed="81"/>
            <rFont val="Tahoma"/>
            <family val="2"/>
          </rPr>
          <t>MOOC:
Recuerda que los gastos variables son aquellos que pueden cambiar a través de los meses y que regularmente corresponden a deseos o diversión.</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homes</author>
  </authors>
  <commentList>
    <comment ref="D12" authorId="0" shapeId="0" xr:uid="{00000000-0006-0000-0000-000001000000}">
      <text>
        <r>
          <rPr>
            <sz val="9"/>
            <color indexed="81"/>
            <rFont val="Tahoma"/>
            <family val="2"/>
          </rPr>
          <t xml:space="preserve">MOOC:
Aquí coloca tu sueldo
</t>
        </r>
      </text>
    </comment>
    <comment ref="E13" authorId="0" shapeId="0" xr:uid="{00000000-0006-0000-0000-000002000000}">
      <text>
        <r>
          <rPr>
            <b/>
            <sz val="9"/>
            <color indexed="81"/>
            <rFont val="Tahoma"/>
            <family val="2"/>
          </rPr>
          <t xml:space="preserve">MOOC:
Coloca un porcentaje, por ejemplo: 5
</t>
        </r>
      </text>
    </comment>
  </commentList>
</comments>
</file>

<file path=xl/sharedStrings.xml><?xml version="1.0" encoding="utf-8"?>
<sst xmlns="http://schemas.openxmlformats.org/spreadsheetml/2006/main" count="146" uniqueCount="103">
  <si>
    <r>
      <rPr>
        <b/>
        <sz val="11"/>
        <color theme="3" tint="-0.249977111117893"/>
        <rFont val="Calibri"/>
        <family val="2"/>
        <scheme val="minor"/>
      </rPr>
      <t xml:space="preserve">Instrucciones:  </t>
    </r>
    <r>
      <rPr>
        <sz val="11"/>
        <color theme="3" tint="-0.249977111117893"/>
        <rFont val="Calibri"/>
        <family val="2"/>
        <scheme val="minor"/>
      </rPr>
      <t xml:space="preserve">
No te preocupes si nunca has utilizado una hoja de cálculo, es muy sencillo. 
Lo único que debes  hacer es colocar los conceptos y las cantidades que tienes como ingresos y egresos en </t>
    </r>
    <r>
      <rPr>
        <b/>
        <u/>
        <sz val="11"/>
        <color theme="3" tint="-0.249977111117893"/>
        <rFont val="Calibri"/>
        <family val="2"/>
        <scheme val="minor"/>
      </rPr>
      <t>las columnas señaladas con color gris,</t>
    </r>
    <r>
      <rPr>
        <b/>
        <sz val="11"/>
        <color theme="3" tint="-0.249977111117893"/>
        <rFont val="Calibri"/>
        <family val="2"/>
        <scheme val="minor"/>
      </rPr>
      <t xml:space="preserve"> </t>
    </r>
    <r>
      <rPr>
        <sz val="11"/>
        <color theme="3" tint="-0.249977111117893"/>
        <rFont val="Calibri"/>
        <family val="2"/>
        <scheme val="minor"/>
      </rPr>
      <t>las otras celdas comenzarán a mostrar los porcentajes de forma automática. Si realizaste correctamente el cálculo y no te excediste en tus egresos, al final de la tabla en la celda de CAPACIDAD DE AHORRO se te mostrará en color verde, de lo contrario se marcará con rojo y deberás hacer modificaciones en tu presupuesto.
 Si por algún motivo borraste una de las fórmulas de la tabla, simplemente debes volver a descargarla de la plataforma de Coursera y volver a intentarlo</t>
    </r>
    <r>
      <rPr>
        <sz val="11"/>
        <color indexed="18"/>
        <rFont val="Calibri"/>
        <family val="2"/>
      </rPr>
      <t>,</t>
    </r>
    <r>
      <rPr>
        <sz val="11"/>
        <color theme="3" tint="-0.249977111117893"/>
        <rFont val="Calibri"/>
        <family val="2"/>
        <scheme val="minor"/>
      </rPr>
      <t xml:space="preserve"> ¡</t>
    </r>
    <r>
      <rPr>
        <sz val="11"/>
        <color indexed="18"/>
        <rFont val="Calibri"/>
        <family val="2"/>
      </rPr>
      <t>n</t>
    </r>
    <r>
      <rPr>
        <sz val="11"/>
        <color theme="3" tint="-0.249977111117893"/>
        <rFont val="Calibri"/>
        <family val="2"/>
        <scheme val="minor"/>
      </rPr>
      <t>o pasa nada! No tiene</t>
    </r>
    <r>
      <rPr>
        <sz val="11"/>
        <color indexed="18"/>
        <rFont val="Calibri"/>
        <family val="2"/>
      </rPr>
      <t>s</t>
    </r>
    <r>
      <rPr>
        <sz val="11"/>
        <color theme="3" tint="-0.249977111117893"/>
        <rFont val="Calibri"/>
        <family val="2"/>
        <scheme val="minor"/>
      </rPr>
      <t xml:space="preserve"> que subir este archivo a la plataforma, es sólo un ejercicio. 
¡Mucha suerte con tus finanzas!</t>
    </r>
    <phoneticPr fontId="0" type="noConversion"/>
  </si>
  <si>
    <t xml:space="preserve">              TOTAL DE GASTOS</t>
  </si>
  <si>
    <t>%</t>
  </si>
  <si>
    <t>CAPACIDAD DE AHORRO</t>
  </si>
  <si>
    <t xml:space="preserve">                Presupuesto</t>
  </si>
  <si>
    <t xml:space="preserve">      Salarios</t>
  </si>
  <si>
    <t xml:space="preserve">      Bonos</t>
  </si>
  <si>
    <t xml:space="preserve">      Incentivos</t>
  </si>
  <si>
    <t xml:space="preserve">      Honorarios</t>
  </si>
  <si>
    <t xml:space="preserve">      Otros</t>
  </si>
  <si>
    <t>Ingresos menos egresos</t>
  </si>
  <si>
    <t>Concepto</t>
  </si>
  <si>
    <t>TOTAL DE INGRESOS</t>
  </si>
  <si>
    <t>Presupuesto familiar</t>
  </si>
  <si>
    <t>Ingresos mensuales</t>
  </si>
  <si>
    <t>Egresos (gastos fijos):</t>
  </si>
  <si>
    <t>SUBTOTAL</t>
  </si>
  <si>
    <t>Egresos (gastos variables):</t>
  </si>
  <si>
    <t>₡</t>
  </si>
  <si>
    <t>Alimentación</t>
  </si>
  <si>
    <t>Energía eléctrica</t>
  </si>
  <si>
    <t>Agua</t>
  </si>
  <si>
    <t>Gas</t>
  </si>
  <si>
    <t xml:space="preserve">Artículos y servicios para la limpieza y cuidados de la casa </t>
  </si>
  <si>
    <t>Educación (propia y/o de los hijos)</t>
  </si>
  <si>
    <r>
      <t xml:space="preserve">Vivienda (renta o </t>
    </r>
    <r>
      <rPr>
        <sz val="11"/>
        <color rgb="FF000000"/>
        <rFont val="Terreno"/>
      </rPr>
      <t>terreno</t>
    </r>
    <r>
      <rPr>
        <sz val="11"/>
        <color rgb="FF000000"/>
        <rFont val="Verdana"/>
        <family val="2"/>
      </rPr>
      <t>)</t>
    </r>
  </si>
  <si>
    <t xml:space="preserve">Comidas fuera de casa </t>
  </si>
  <si>
    <t xml:space="preserve">              TOTAL DE GASTOS ANUALES</t>
  </si>
  <si>
    <t xml:space="preserve">  SUBTOTAL DE GASTOS VARIABLES ANUALES</t>
  </si>
  <si>
    <t>SUBTOTAL DE GASTOS FIJOS ANUALES</t>
  </si>
  <si>
    <t>Pago de tarjeta de crédito</t>
  </si>
  <si>
    <t>Pago de primas de seguros</t>
  </si>
  <si>
    <t>Pago de créditos</t>
  </si>
  <si>
    <t>TOTAL DE INGRESOS ANUALES</t>
  </si>
  <si>
    <t>Intereses de inversiones</t>
  </si>
  <si>
    <t>Honorarios</t>
  </si>
  <si>
    <t>Incentivos</t>
  </si>
  <si>
    <t>Bonos</t>
  </si>
  <si>
    <t>Salarios</t>
  </si>
  <si>
    <t>CAPACIDAD DE AHORRO ANUAL</t>
  </si>
  <si>
    <t>Diciembre</t>
  </si>
  <si>
    <t>Noviembre</t>
  </si>
  <si>
    <t>Octubre</t>
  </si>
  <si>
    <t>Septiembre</t>
  </si>
  <si>
    <t>Agosto</t>
  </si>
  <si>
    <t>Julio</t>
  </si>
  <si>
    <t>Junio</t>
  </si>
  <si>
    <t>Mayo</t>
  </si>
  <si>
    <t>Abril</t>
  </si>
  <si>
    <t>Marzo</t>
  </si>
  <si>
    <t>Febrero</t>
  </si>
  <si>
    <t>Enero</t>
  </si>
  <si>
    <t>Ingresos</t>
  </si>
  <si>
    <r>
      <t xml:space="preserve">Promedio </t>
    </r>
    <r>
      <rPr>
        <sz val="11"/>
        <color rgb="FF000000"/>
        <rFont val="Verdana"/>
        <family val="2"/>
      </rPr>
      <t>Mensual</t>
    </r>
  </si>
  <si>
    <t>Total</t>
  </si>
  <si>
    <t>Meses</t>
  </si>
  <si>
    <t>Anual</t>
  </si>
  <si>
    <t>Ingresos menos egresos anuales</t>
  </si>
  <si>
    <t>Presupuesto familiar anual</t>
  </si>
  <si>
    <t>Aguinaldo*</t>
  </si>
  <si>
    <t>Autofinanciamiento</t>
  </si>
  <si>
    <t>Tarjetas</t>
  </si>
  <si>
    <t>cine</t>
  </si>
  <si>
    <t>teatro</t>
  </si>
  <si>
    <t>conciertos</t>
  </si>
  <si>
    <t>Esparcimiento:</t>
  </si>
  <si>
    <t>reparaciones</t>
  </si>
  <si>
    <t>regalos</t>
  </si>
  <si>
    <t>emergencias</t>
  </si>
  <si>
    <t>Imprevistos:</t>
  </si>
  <si>
    <t>Medicinas</t>
  </si>
  <si>
    <t>Consultas médicas</t>
  </si>
  <si>
    <t>Gimnasio</t>
  </si>
  <si>
    <t>Vestido</t>
  </si>
  <si>
    <t>Calzado</t>
  </si>
  <si>
    <t>Combustible</t>
  </si>
  <si>
    <t>Mantenimiento del auto</t>
  </si>
  <si>
    <t>Transporte:</t>
  </si>
  <si>
    <t>Telefonía celular</t>
  </si>
  <si>
    <t>Telefonía fija</t>
  </si>
  <si>
    <t>Internet</t>
  </si>
  <si>
    <t>Television de paga</t>
  </si>
  <si>
    <t>Comunicaciones:</t>
  </si>
  <si>
    <t>Préstamos:</t>
  </si>
  <si>
    <t>Artículos y servicios para la limpieza y cuidado personal</t>
  </si>
  <si>
    <t>Salud</t>
  </si>
  <si>
    <r>
      <rPr>
        <b/>
        <sz val="11"/>
        <color theme="3" tint="-0.249977111117893"/>
        <rFont val="Verdana"/>
        <family val="2"/>
      </rPr>
      <t xml:space="preserve">Instrucciones:
</t>
    </r>
    <r>
      <rPr>
        <sz val="11"/>
        <color theme="3" tint="-0.249977111117893"/>
        <rFont val="Verdana"/>
        <family val="2"/>
      </rPr>
      <t>Para concluir el curso debes realizar tu</t>
    </r>
    <r>
      <rPr>
        <b/>
        <sz val="11"/>
        <color theme="3" tint="-0.249977111117893"/>
        <rFont val="Verdana"/>
        <family val="2"/>
      </rPr>
      <t xml:space="preserve"> presupuesto familiar anual.</t>
    </r>
    <r>
      <rPr>
        <sz val="11"/>
        <color theme="3" tint="-0.249977111117893"/>
        <rFont val="Verdana"/>
        <family val="2"/>
      </rPr>
      <t xml:space="preserve"> Llena las celdas de color gris con los rubros y las cantidades de lo que gastas cada mes.
Las </t>
    </r>
    <r>
      <rPr>
        <b/>
        <sz val="11"/>
        <color theme="3" tint="-0.249977111117893"/>
        <rFont val="Verdana"/>
        <family val="2"/>
      </rPr>
      <t>celdas color naranja</t>
    </r>
    <r>
      <rPr>
        <sz val="11"/>
        <color theme="3" tint="-0.249977111117893"/>
        <rFont val="Verdana"/>
        <family val="2"/>
      </rPr>
      <t xml:space="preserve"> son los rubros que debes considerar forzosamente para el presupuesto</t>
    </r>
    <r>
      <rPr>
        <sz val="11"/>
        <color indexed="18"/>
        <rFont val="Verdana"/>
        <family val="2"/>
      </rPr>
      <t xml:space="preserve"> </t>
    </r>
    <r>
      <rPr>
        <sz val="11"/>
        <color theme="3" tint="-0.249977111117893"/>
        <rFont val="Verdana"/>
        <family val="2"/>
      </rPr>
      <t>(éste no necesariamente va a ser el que uses en tu vida diaria</t>
    </r>
    <r>
      <rPr>
        <sz val="11"/>
        <color indexed="18"/>
        <rFont val="Verdana"/>
        <family val="2"/>
      </rPr>
      <t>,</t>
    </r>
    <r>
      <rPr>
        <sz val="11"/>
        <color theme="3" tint="-0.249977111117893"/>
        <rFont val="Verdana"/>
        <family val="2"/>
      </rPr>
      <t xml:space="preserve"> pero es un ejercicio que te servirá para ajustar tu presupuesto tomando en consideración los temas visto en el curso), las cantidades las puedes obtener de los </t>
    </r>
    <r>
      <rPr>
        <b/>
        <sz val="11"/>
        <color theme="3" tint="-0.249977111117893"/>
        <rFont val="Verdana"/>
        <family val="2"/>
      </rPr>
      <t xml:space="preserve">análisis que realizaste en las actividades anteriores </t>
    </r>
    <r>
      <rPr>
        <sz val="11"/>
        <color theme="3" tint="-0.249977111117893"/>
        <rFont val="Verdana"/>
        <family val="2"/>
      </rPr>
      <t xml:space="preserve">y que consideraste que eran las que te convenían. La </t>
    </r>
    <r>
      <rPr>
        <b/>
        <sz val="11"/>
        <color theme="3" tint="-0.249977111117893"/>
        <rFont val="Verdana"/>
        <family val="2"/>
      </rPr>
      <t>celda verde es optativa</t>
    </r>
    <r>
      <rPr>
        <sz val="11"/>
        <color indexed="18"/>
        <rFont val="Verdana"/>
        <family val="2"/>
      </rPr>
      <t>,</t>
    </r>
    <r>
      <rPr>
        <sz val="11"/>
        <color theme="3" tint="-0.249977111117893"/>
        <rFont val="Verdana"/>
        <family val="2"/>
      </rPr>
      <t xml:space="preserve"> ya que depende si deseas pedir un crédito</t>
    </r>
    <r>
      <rPr>
        <sz val="11"/>
        <color indexed="18"/>
        <rFont val="Verdana"/>
        <family val="2"/>
      </rPr>
      <t>,</t>
    </r>
    <r>
      <rPr>
        <sz val="11"/>
        <color theme="3" tint="-0.249977111117893"/>
        <rFont val="Verdana"/>
        <family val="2"/>
      </rPr>
      <t xml:space="preserve"> por ejemplo</t>
    </r>
    <r>
      <rPr>
        <sz val="11"/>
        <color indexed="18"/>
        <rFont val="Verdana"/>
        <family val="2"/>
      </rPr>
      <t>,</t>
    </r>
    <r>
      <rPr>
        <sz val="11"/>
        <color theme="3" tint="-0.249977111117893"/>
        <rFont val="Verdana"/>
        <family val="2"/>
      </rPr>
      <t xml:space="preserve"> hipotecario u automotriz. 
</t>
    </r>
  </si>
  <si>
    <t>Motocicleta</t>
  </si>
  <si>
    <t>Refrigeradora</t>
  </si>
  <si>
    <t>Años</t>
  </si>
  <si>
    <t>¿Cuántos meses tardaré?</t>
  </si>
  <si>
    <t>¿Cuánto cuesta?</t>
  </si>
  <si>
    <t>Mis deseos</t>
  </si>
  <si>
    <t>¿Cuánto puedo ahorrar?</t>
  </si>
  <si>
    <t>Sueldo</t>
  </si>
  <si>
    <r>
      <rPr>
        <b/>
        <sz val="12"/>
        <color theme="3" tint="-0.499984740745262"/>
        <rFont val="Calibri"/>
        <family val="2"/>
        <scheme val="minor"/>
      </rPr>
      <t xml:space="preserve">Instrucciones: </t>
    </r>
    <r>
      <rPr>
        <sz val="12"/>
        <color theme="3" tint="-0.499984740745262"/>
        <rFont val="Calibri"/>
        <family val="2"/>
        <scheme val="minor"/>
      </rPr>
      <t xml:space="preserve">
A continuación debes escribir</t>
    </r>
    <r>
      <rPr>
        <b/>
        <sz val="12"/>
        <color theme="3" tint="-0.499984740745262"/>
        <rFont val="Calibri"/>
        <family val="2"/>
        <scheme val="minor"/>
      </rPr>
      <t xml:space="preserve"> únicamente en las celdas de color gris</t>
    </r>
    <r>
      <rPr>
        <sz val="12"/>
        <color theme="3" tint="-0.499984740745262"/>
        <rFont val="Calibri"/>
        <family val="2"/>
        <scheme val="minor"/>
      </rPr>
      <t xml:space="preserve"> el ingreso aproximado que tienes mensualmente, los tres bienes que deseas adquirir y su precio. Debes colocar tu sueldo y en la columna de ¿Cuánto puedo ahorrar? el porcentaje que desees o puedas guardar mensualmente. Te hemos dejado un ejemplo para que puedas guiarte.
La tabla calculará los meses y años que tardarás en obtener tu deseo conforme el porcentaje de tu ingreso que guardes. Puedes ajustar el porcentaje con el fin de que puedas obtener tu deseo en un menor tiempo. 
¡Recuerda la importacia de la disciplina en el ahorro!</t>
    </r>
    <r>
      <rPr>
        <sz val="11"/>
        <color theme="3" tint="-0.499984740745262"/>
        <rFont val="Calibri"/>
        <family val="2"/>
        <scheme val="minor"/>
      </rPr>
      <t xml:space="preserve">
</t>
    </r>
  </si>
  <si>
    <t>Marchamo</t>
  </si>
  <si>
    <t>Paseo</t>
  </si>
  <si>
    <t xml:space="preserve">      Aguinaldo</t>
  </si>
  <si>
    <t>Mes: Noviembre 2020</t>
  </si>
  <si>
    <t>Otros</t>
  </si>
  <si>
    <t>Otros Préstamos:</t>
  </si>
  <si>
    <t>Viajes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</si>
</sst>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quot;$&quot;* #,##0.00_-;\-&quot;$&quot;* #,##0.00_-;_-&quot;$&quot;* &quot;-&quot;??_-;_-@_-"/>
    <numFmt numFmtId="165" formatCode="0.0%"/>
    <numFmt numFmtId="166" formatCode="_-[$₡-140A]* #,##0.00_-;\-[$₡-140A]* #,##0.00_-;_-[$₡-140A]* &quot;-&quot;??_-;_-@_-"/>
    <numFmt numFmtId="167" formatCode="0.0"/>
    <numFmt numFmtId="168" formatCode="&quot;₡&quot;#,##0.00"/>
  </numFmts>
  <fonts count="43">
    <font>
      <sz val="11"/>
      <color theme="1"/>
      <name val="Calibri"/>
      <family val="2"/>
      <scheme val="minor"/>
    </font>
    <font>
      <sz val="11"/>
      <color indexed="8"/>
      <name val="Calibri"/>
      <family val="2"/>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i/>
      <sz val="11"/>
      <color theme="0"/>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sz val="16"/>
      <color theme="0"/>
      <name val="Calibri"/>
      <family val="2"/>
      <scheme val="minor"/>
    </font>
    <font>
      <b/>
      <sz val="11"/>
      <color theme="3" tint="-0.249977111117893"/>
      <name val="Calibri"/>
      <family val="2"/>
      <scheme val="minor"/>
    </font>
    <font>
      <sz val="11"/>
      <color theme="3" tint="-0.249977111117893"/>
      <name val="Calibri"/>
      <family val="2"/>
      <scheme val="minor"/>
    </font>
    <font>
      <b/>
      <u/>
      <sz val="11"/>
      <color theme="3" tint="-0.249977111117893"/>
      <name val="Calibri"/>
      <family val="2"/>
      <scheme val="minor"/>
    </font>
    <font>
      <sz val="9"/>
      <color indexed="81"/>
      <name val="Tahoma"/>
      <family val="2"/>
    </font>
    <font>
      <b/>
      <sz val="9"/>
      <color indexed="81"/>
      <name val="Tahoma"/>
      <family val="2"/>
    </font>
    <font>
      <sz val="11"/>
      <color indexed="18"/>
      <name val="Calibri"/>
      <family val="2"/>
    </font>
    <font>
      <sz val="11"/>
      <color theme="1"/>
      <name val="Verdana"/>
      <family val="2"/>
    </font>
    <font>
      <sz val="11"/>
      <color rgb="FF000000"/>
      <name val="Verdana"/>
      <family val="2"/>
    </font>
    <font>
      <sz val="11"/>
      <color rgb="FF000000"/>
      <name val="Terreno"/>
    </font>
    <font>
      <b/>
      <i/>
      <sz val="11"/>
      <color indexed="9"/>
      <name val="Verdana"/>
      <family val="2"/>
    </font>
    <font>
      <b/>
      <sz val="11"/>
      <color indexed="9"/>
      <name val="Verdana"/>
      <family val="2"/>
    </font>
    <font>
      <i/>
      <sz val="11"/>
      <color indexed="9"/>
      <name val="Verdana"/>
      <family val="2"/>
    </font>
    <font>
      <sz val="11"/>
      <color indexed="9"/>
      <name val="Verdana"/>
      <family val="2"/>
    </font>
    <font>
      <sz val="11"/>
      <color indexed="8"/>
      <name val="Verdana"/>
      <family val="2"/>
    </font>
    <font>
      <b/>
      <sz val="11"/>
      <color indexed="8"/>
      <name val="Verdana"/>
      <family val="2"/>
    </font>
    <font>
      <sz val="11"/>
      <color theme="6" tint="-0.499984740745262"/>
      <name val="Verdana"/>
      <family val="2"/>
    </font>
    <font>
      <sz val="11"/>
      <color theme="3" tint="-0.249977111117893"/>
      <name val="Verdana"/>
      <family val="2"/>
    </font>
    <font>
      <b/>
      <sz val="11"/>
      <color theme="3" tint="-0.249977111117893"/>
      <name val="Verdana"/>
      <family val="2"/>
    </font>
    <font>
      <sz val="11"/>
      <color indexed="18"/>
      <name val="Verdana"/>
      <family val="2"/>
    </font>
    <font>
      <u/>
      <sz val="11"/>
      <color theme="1"/>
      <name val="Verdana"/>
      <family val="2"/>
    </font>
    <font>
      <u/>
      <sz val="11"/>
      <color rgb="FF000000"/>
      <name val="Verdana"/>
      <family val="2"/>
    </font>
    <font>
      <sz val="11"/>
      <color rgb="FF000000"/>
      <name val="Calibri"/>
      <family val="2"/>
      <scheme val="minor"/>
    </font>
    <font>
      <b/>
      <sz val="12"/>
      <color theme="1"/>
      <name val="Calibri"/>
      <family val="2"/>
      <scheme val="minor"/>
    </font>
    <font>
      <sz val="20"/>
      <color theme="1"/>
      <name val="Calibri"/>
      <family val="2"/>
      <scheme val="minor"/>
    </font>
    <font>
      <sz val="11"/>
      <name val="Calibri"/>
      <family val="2"/>
      <scheme val="minor"/>
    </font>
    <font>
      <sz val="14"/>
      <name val="Calibri"/>
      <family val="2"/>
      <scheme val="minor"/>
    </font>
    <font>
      <b/>
      <sz val="12"/>
      <color rgb="FF000000"/>
      <name val="Calibri"/>
      <family val="2"/>
      <scheme val="minor"/>
    </font>
    <font>
      <sz val="22"/>
      <name val="Calibri"/>
      <family val="2"/>
      <scheme val="minor"/>
    </font>
    <font>
      <sz val="11"/>
      <color theme="3" tint="-0.499984740745262"/>
      <name val="Calibri"/>
      <family val="2"/>
      <scheme val="minor"/>
    </font>
    <font>
      <b/>
      <sz val="12"/>
      <color theme="3" tint="-0.499984740745262"/>
      <name val="Calibri"/>
      <family val="2"/>
      <scheme val="minor"/>
    </font>
    <font>
      <sz val="12"/>
      <color theme="3" tint="-0.499984740745262"/>
      <name val="Calibri"/>
      <family val="2"/>
      <scheme val="minor"/>
    </font>
    <font>
      <sz val="28"/>
      <color theme="1"/>
      <name val="Calibri"/>
      <family val="2"/>
      <scheme val="minor"/>
    </font>
  </fonts>
  <fills count="12">
    <fill>
      <patternFill patternType="none"/>
    </fill>
    <fill>
      <patternFill patternType="gray125"/>
    </fill>
    <fill>
      <patternFill patternType="solid">
        <fgColor theme="5" tint="0.59999389629810485"/>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theme="4"/>
        <bgColor indexed="64"/>
      </patternFill>
    </fill>
    <fill>
      <patternFill patternType="solid">
        <fgColor rgb="FFDBE5F1"/>
        <bgColor indexed="64"/>
      </patternFill>
    </fill>
    <fill>
      <patternFill patternType="solid">
        <fgColor theme="3"/>
        <bgColor indexed="64"/>
      </patternFill>
    </fill>
    <fill>
      <patternFill patternType="solid">
        <fgColor theme="3" tint="-0.499984740745262"/>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s>
  <borders count="71">
    <border>
      <left/>
      <right/>
      <top/>
      <bottom/>
      <diagonal/>
    </border>
    <border>
      <left style="double">
        <color theme="3" tint="-0.249977111117893"/>
      </left>
      <right style="double">
        <color theme="3" tint="-0.249977111117893"/>
      </right>
      <top style="double">
        <color theme="3" tint="-0.249977111117893"/>
      </top>
      <bottom style="double">
        <color theme="3" tint="-0.249977111117893"/>
      </bottom>
      <diagonal/>
    </border>
    <border>
      <left style="double">
        <color theme="3" tint="-0.249977111117893"/>
      </left>
      <right/>
      <top style="double">
        <color theme="3" tint="-0.249977111117893"/>
      </top>
      <bottom/>
      <diagonal/>
    </border>
    <border>
      <left/>
      <right/>
      <top style="double">
        <color theme="3" tint="-0.249977111117893"/>
      </top>
      <bottom/>
      <diagonal/>
    </border>
    <border>
      <left/>
      <right style="double">
        <color theme="3" tint="-0.249977111117893"/>
      </right>
      <top style="double">
        <color theme="3" tint="-0.249977111117893"/>
      </top>
      <bottom/>
      <diagonal/>
    </border>
    <border>
      <left style="double">
        <color theme="3" tint="-0.249977111117893"/>
      </left>
      <right/>
      <top/>
      <bottom/>
      <diagonal/>
    </border>
    <border>
      <left/>
      <right style="double">
        <color theme="3" tint="-0.249977111117893"/>
      </right>
      <top/>
      <bottom/>
      <diagonal/>
    </border>
    <border>
      <left style="double">
        <color theme="3" tint="-0.249977111117893"/>
      </left>
      <right/>
      <top/>
      <bottom style="double">
        <color theme="3" tint="-0.249977111117893"/>
      </bottom>
      <diagonal/>
    </border>
    <border>
      <left/>
      <right/>
      <top/>
      <bottom style="double">
        <color theme="3" tint="-0.249977111117893"/>
      </bottom>
      <diagonal/>
    </border>
    <border>
      <left/>
      <right style="double">
        <color theme="3" tint="-0.249977111117893"/>
      </right>
      <top/>
      <bottom style="double">
        <color theme="3" tint="-0.249977111117893"/>
      </bottom>
      <diagonal/>
    </border>
    <border>
      <left style="double">
        <color theme="3" tint="-0.249977111117893"/>
      </left>
      <right/>
      <top style="thin">
        <color theme="6" tint="-0.249977111117893"/>
      </top>
      <bottom/>
      <diagonal/>
    </border>
    <border>
      <left/>
      <right style="double">
        <color theme="3" tint="-0.249977111117893"/>
      </right>
      <top style="thin">
        <color theme="6" tint="-0.249977111117893"/>
      </top>
      <bottom/>
      <diagonal/>
    </border>
    <border>
      <left/>
      <right style="double">
        <color theme="3" tint="-0.249977111117893"/>
      </right>
      <top/>
      <bottom style="thin">
        <color theme="6" tint="-0.249977111117893"/>
      </bottom>
      <diagonal/>
    </border>
    <border>
      <left/>
      <right style="double">
        <color theme="3" tint="-0.249977111117893"/>
      </right>
      <top style="double">
        <color theme="3" tint="-0.249977111117893"/>
      </top>
      <bottom style="double">
        <color theme="3" tint="-0.249977111117893"/>
      </bottom>
      <diagonal/>
    </border>
    <border>
      <left style="double">
        <color theme="3" tint="-0.249977111117893"/>
      </left>
      <right style="double">
        <color theme="3" tint="-0.249977111117893"/>
      </right>
      <top/>
      <bottom style="double">
        <color theme="3" tint="-0.249977111117893"/>
      </bottom>
      <diagonal/>
    </border>
    <border>
      <left style="double">
        <color theme="3" tint="-0.249977111117893"/>
      </left>
      <right/>
      <top/>
      <bottom style="thin">
        <color theme="6" tint="-0.249977111117893"/>
      </bottom>
      <diagonal/>
    </border>
    <border>
      <left style="double">
        <color theme="3" tint="-0.249977111117893"/>
      </left>
      <right style="thin">
        <color theme="6" tint="-0.249977111117893"/>
      </right>
      <top/>
      <bottom style="double">
        <color theme="3" tint="-0.249977111117893"/>
      </bottom>
      <diagonal/>
    </border>
    <border>
      <left style="thin">
        <color theme="6" tint="-0.249977111117893"/>
      </left>
      <right style="thin">
        <color theme="6" tint="-0.249977111117893"/>
      </right>
      <top/>
      <bottom style="double">
        <color theme="3" tint="-0.249977111117893"/>
      </bottom>
      <diagonal/>
    </border>
    <border>
      <left style="thin">
        <color theme="6" tint="-0.249977111117893"/>
      </left>
      <right style="double">
        <color theme="3" tint="-0.249977111117893"/>
      </right>
      <top/>
      <bottom style="double">
        <color theme="3" tint="-0.249977111117893"/>
      </bottom>
      <diagonal/>
    </border>
    <border>
      <left style="double">
        <color theme="3" tint="-0.249977111117893"/>
      </left>
      <right style="thin">
        <color theme="6" tint="-0.249977111117893"/>
      </right>
      <top style="double">
        <color theme="3" tint="-0.249977111117893"/>
      </top>
      <bottom style="double">
        <color theme="3" tint="-0.249977111117893"/>
      </bottom>
      <diagonal/>
    </border>
    <border>
      <left style="thin">
        <color theme="6" tint="-0.249977111117893"/>
      </left>
      <right style="thin">
        <color theme="6" tint="-0.249977111117893"/>
      </right>
      <top style="double">
        <color theme="3" tint="-0.249977111117893"/>
      </top>
      <bottom style="double">
        <color theme="3" tint="-0.249977111117893"/>
      </bottom>
      <diagonal/>
    </border>
    <border>
      <left style="thin">
        <color theme="6" tint="-0.249977111117893"/>
      </left>
      <right style="double">
        <color theme="3" tint="-0.249977111117893"/>
      </right>
      <top style="double">
        <color theme="3" tint="-0.249977111117893"/>
      </top>
      <bottom style="double">
        <color theme="3" tint="-0.249977111117893"/>
      </bottom>
      <diagonal/>
    </border>
    <border>
      <left style="double">
        <color theme="3" tint="-0.249977111117893"/>
      </left>
      <right/>
      <top style="double">
        <color theme="3" tint="-0.249977111117893"/>
      </top>
      <bottom style="double">
        <color theme="3" tint="-0.249977111117893"/>
      </bottom>
      <diagonal/>
    </border>
    <border>
      <left style="double">
        <color theme="3" tint="-0.249977111117893"/>
      </left>
      <right style="double">
        <color theme="3" tint="-0.249977111117893"/>
      </right>
      <top/>
      <bottom/>
      <diagonal/>
    </border>
    <border>
      <left/>
      <right/>
      <top style="double">
        <color theme="3" tint="-0.249977111117893"/>
      </top>
      <bottom style="double">
        <color theme="3" tint="-0.249977111117893"/>
      </bottom>
      <diagonal/>
    </border>
    <border>
      <left style="medium">
        <color theme="6" tint="-0.249977111117893"/>
      </left>
      <right style="double">
        <color theme="3" tint="-0.249977111117893"/>
      </right>
      <top style="double">
        <color theme="3" tint="-0.249977111117893"/>
      </top>
      <bottom style="double">
        <color theme="3" tint="-0.249977111117893"/>
      </bottom>
      <diagonal/>
    </border>
    <border>
      <left style="medium">
        <color rgb="FF4F81BD"/>
      </left>
      <right style="medium">
        <color rgb="FF4F81BD"/>
      </right>
      <top style="medium">
        <color rgb="FF4F81BD"/>
      </top>
      <bottom style="medium">
        <color rgb="FF4F81BD"/>
      </bottom>
      <diagonal/>
    </border>
    <border>
      <left style="medium">
        <color rgb="FF4F81BD"/>
      </left>
      <right style="medium">
        <color rgb="FF4F81BD"/>
      </right>
      <top/>
      <bottom style="medium">
        <color rgb="FF4F81BD"/>
      </bottom>
      <diagonal/>
    </border>
    <border>
      <left style="thin">
        <color theme="6" tint="-0.249977111117893"/>
      </left>
      <right style="double">
        <color theme="3" tint="-0.249977111117893"/>
      </right>
      <top style="double">
        <color theme="3" tint="-0.249977111117893"/>
      </top>
      <bottom/>
      <diagonal/>
    </border>
    <border>
      <left style="thin">
        <color theme="6" tint="-0.249977111117893"/>
      </left>
      <right style="thin">
        <color theme="6" tint="-0.249977111117893"/>
      </right>
      <top style="double">
        <color theme="3" tint="-0.249977111117893"/>
      </top>
      <bottom/>
      <diagonal/>
    </border>
    <border>
      <left/>
      <right style="thin">
        <color theme="6" tint="-0.249977111117893"/>
      </right>
      <top style="double">
        <color theme="3" tint="-0.249977111117893"/>
      </top>
      <bottom/>
      <diagonal/>
    </border>
    <border>
      <left style="double">
        <color theme="3" tint="-0.249977111117893"/>
      </left>
      <right style="double">
        <color theme="3" tint="-0.249977111117893"/>
      </right>
      <top style="double">
        <color theme="3" tint="-0.249977111117893"/>
      </top>
      <bottom/>
      <diagonal/>
    </border>
    <border>
      <left/>
      <right style="thin">
        <color theme="6" tint="-0.249977111117893"/>
      </right>
      <top/>
      <bottom style="double">
        <color theme="3" tint="-0.249977111117893"/>
      </bottom>
      <diagonal/>
    </border>
    <border>
      <left/>
      <right style="thin">
        <color theme="6" tint="-0.249977111117893"/>
      </right>
      <top style="double">
        <color theme="3" tint="-0.249977111117893"/>
      </top>
      <bottom style="double">
        <color theme="3" tint="-0.249977111117893"/>
      </bottom>
      <diagonal/>
    </border>
    <border>
      <left/>
      <right style="thin">
        <color theme="6" tint="-0.249977111117893"/>
      </right>
      <top/>
      <bottom/>
      <diagonal/>
    </border>
    <border>
      <left/>
      <right style="double">
        <color theme="3" tint="-0.249977111117893"/>
      </right>
      <top style="thin">
        <color theme="6" tint="-0.249977111117893"/>
      </top>
      <bottom style="double">
        <color theme="3" tint="-0.249977111117893"/>
      </bottom>
      <diagonal/>
    </border>
    <border>
      <left/>
      <right/>
      <top style="thin">
        <color theme="6" tint="-0.249977111117893"/>
      </top>
      <bottom style="double">
        <color theme="3" tint="-0.249977111117893"/>
      </bottom>
      <diagonal/>
    </border>
    <border>
      <left style="double">
        <color theme="3" tint="-0.249977111117893"/>
      </left>
      <right/>
      <top style="thin">
        <color theme="6" tint="-0.249977111117893"/>
      </top>
      <bottom style="double">
        <color theme="3" tint="-0.249977111117893"/>
      </bottom>
      <diagonal/>
    </border>
    <border>
      <left style="thin">
        <color theme="6" tint="-0.249977111117893"/>
      </left>
      <right style="double">
        <color theme="3" tint="-0.249977111117893"/>
      </right>
      <top/>
      <bottom/>
      <diagonal/>
    </border>
    <border>
      <left style="thin">
        <color theme="6" tint="-0.249977111117893"/>
      </left>
      <right style="thin">
        <color theme="6" tint="-0.249977111117893"/>
      </right>
      <top/>
      <bottom/>
      <diagonal/>
    </border>
    <border>
      <left style="double">
        <color theme="3" tint="-0.249977111117893"/>
      </left>
      <right style="double">
        <color theme="3" tint="-0.249977111117893"/>
      </right>
      <top style="medium">
        <color theme="6" tint="-0.249977111117893"/>
      </top>
      <bottom style="double">
        <color theme="3" tint="-0.249977111117893"/>
      </bottom>
      <diagonal/>
    </border>
    <border>
      <left style="double">
        <color theme="3" tint="-0.249977111117893"/>
      </left>
      <right style="double">
        <color theme="3" tint="-0.249977111117893"/>
      </right>
      <top style="medium">
        <color theme="6" tint="-0.499984740745262"/>
      </top>
      <bottom style="medium">
        <color theme="6" tint="-0.499984740745262"/>
      </bottom>
      <diagonal/>
    </border>
    <border>
      <left style="double">
        <color theme="3" tint="-0.249977111117893"/>
      </left>
      <right style="double">
        <color theme="3" tint="-0.249977111117893"/>
      </right>
      <top style="double">
        <color theme="3" tint="-0.249977111117893"/>
      </top>
      <bottom style="medium">
        <color theme="6" tint="-0.249977111117893"/>
      </bottom>
      <diagonal/>
    </border>
    <border>
      <left style="thin">
        <color theme="6" tint="-0.249977111117893"/>
      </left>
      <right/>
      <top style="double">
        <color theme="3" tint="-0.249977111117893"/>
      </top>
      <bottom/>
      <diagonal/>
    </border>
    <border>
      <left style="double">
        <color theme="3" tint="-0.249977111117893"/>
      </left>
      <right style="thin">
        <color theme="6" tint="-0.249977111117893"/>
      </right>
      <top style="double">
        <color theme="3" tint="-0.249977111117893"/>
      </top>
      <bottom style="thin">
        <color theme="6" tint="-0.249977111117893"/>
      </bottom>
      <diagonal/>
    </border>
    <border>
      <left style="double">
        <color theme="3" tint="-0.499984740745262"/>
      </left>
      <right style="double">
        <color theme="3" tint="-0.499984740745262"/>
      </right>
      <top/>
      <bottom style="double">
        <color theme="3" tint="-0.499984740745262"/>
      </bottom>
      <diagonal/>
    </border>
    <border>
      <left style="double">
        <color theme="3" tint="-0.499984740745262"/>
      </left>
      <right style="double">
        <color theme="3" tint="-0.499984740745262"/>
      </right>
      <top style="double">
        <color theme="3" tint="-0.499984740745262"/>
      </top>
      <bottom/>
      <diagonal/>
    </border>
    <border>
      <left/>
      <right style="double">
        <color theme="3" tint="-0.499984740745262"/>
      </right>
      <top style="double">
        <color theme="3" tint="-0.499984740745262"/>
      </top>
      <bottom/>
      <diagonal/>
    </border>
    <border>
      <left style="thin">
        <color indexed="64"/>
      </left>
      <right style="double">
        <color theme="3"/>
      </right>
      <top style="double">
        <color theme="3"/>
      </top>
      <bottom style="double">
        <color theme="3"/>
      </bottom>
      <diagonal/>
    </border>
    <border>
      <left style="double">
        <color theme="3"/>
      </left>
      <right style="thin">
        <color indexed="64"/>
      </right>
      <top style="double">
        <color theme="3"/>
      </top>
      <bottom style="double">
        <color theme="3"/>
      </bottom>
      <diagonal/>
    </border>
    <border>
      <left style="double">
        <color theme="3" tint="-0.499984740745262"/>
      </left>
      <right style="double">
        <color theme="3" tint="-0.499984740745262"/>
      </right>
      <top style="double">
        <color theme="3" tint="-0.499984740745262"/>
      </top>
      <bottom style="double">
        <color theme="3" tint="-0.499984740745262"/>
      </bottom>
      <diagonal/>
    </border>
    <border>
      <left style="thin">
        <color indexed="64"/>
      </left>
      <right style="double">
        <color theme="3"/>
      </right>
      <top/>
      <bottom style="double">
        <color theme="3"/>
      </bottom>
      <diagonal/>
    </border>
    <border>
      <left style="double">
        <color theme="3"/>
      </left>
      <right style="thin">
        <color indexed="64"/>
      </right>
      <top/>
      <bottom style="double">
        <color theme="3"/>
      </bottom>
      <diagonal/>
    </border>
    <border>
      <left/>
      <right style="double">
        <color theme="3" tint="-0.499984740745262"/>
      </right>
      <top style="double">
        <color theme="6" tint="-0.499984740745262"/>
      </top>
      <bottom style="double">
        <color theme="3" tint="-0.499984740745262"/>
      </bottom>
      <diagonal/>
    </border>
    <border>
      <left style="double">
        <color theme="6" tint="-0.499984740745262"/>
      </left>
      <right style="double">
        <color theme="3"/>
      </right>
      <top style="double">
        <color theme="6" tint="-0.499984740745262"/>
      </top>
      <bottom style="double">
        <color theme="3"/>
      </bottom>
      <diagonal/>
    </border>
    <border>
      <left style="double">
        <color theme="3"/>
      </left>
      <right style="double">
        <color theme="6" tint="-0.499984740745262"/>
      </right>
      <top style="double">
        <color theme="6" tint="-0.499984740745262"/>
      </top>
      <bottom style="double">
        <color theme="3"/>
      </bottom>
      <diagonal/>
    </border>
    <border>
      <left/>
      <right style="double">
        <color theme="3" tint="-0.499984740745262"/>
      </right>
      <top/>
      <bottom style="double">
        <color theme="6" tint="-0.499984740745262"/>
      </bottom>
      <diagonal/>
    </border>
    <border>
      <left style="double">
        <color theme="6" tint="-0.499984740745262"/>
      </left>
      <right style="double">
        <color theme="3"/>
      </right>
      <top/>
      <bottom style="double">
        <color theme="6" tint="-0.499984740745262"/>
      </bottom>
      <diagonal/>
    </border>
    <border>
      <left style="double">
        <color theme="3"/>
      </left>
      <right style="double">
        <color theme="6" tint="-0.499984740745262"/>
      </right>
      <top/>
      <bottom style="double">
        <color theme="6" tint="-0.499984740745262"/>
      </bottom>
      <diagonal/>
    </border>
    <border>
      <left style="double">
        <color theme="3"/>
      </left>
      <right style="double">
        <color theme="3"/>
      </right>
      <top style="double">
        <color theme="3"/>
      </top>
      <bottom style="double">
        <color theme="3"/>
      </bottom>
      <diagonal/>
    </border>
    <border>
      <left style="double">
        <color theme="6" tint="-0.499984740745262"/>
      </left>
      <right style="double">
        <color theme="3"/>
      </right>
      <top style="double">
        <color theme="3"/>
      </top>
      <bottom style="double">
        <color theme="3"/>
      </bottom>
      <diagonal/>
    </border>
    <border>
      <left style="double">
        <color theme="3"/>
      </left>
      <right style="double">
        <color theme="6" tint="-0.499984740745262"/>
      </right>
      <top style="double">
        <color theme="3"/>
      </top>
      <bottom style="double">
        <color theme="3"/>
      </bottom>
      <diagonal/>
    </border>
    <border>
      <left style="thin">
        <color indexed="64"/>
      </left>
      <right style="double">
        <color theme="3"/>
      </right>
      <top style="thin">
        <color indexed="64"/>
      </top>
      <bottom style="double">
        <color theme="3"/>
      </bottom>
      <diagonal/>
    </border>
    <border>
      <left style="thin">
        <color indexed="64"/>
      </left>
      <right style="thin">
        <color indexed="64"/>
      </right>
      <top style="thin">
        <color indexed="64"/>
      </top>
      <bottom style="double">
        <color theme="3"/>
      </bottom>
      <diagonal/>
    </border>
    <border>
      <left style="double">
        <color theme="3"/>
      </left>
      <right style="thin">
        <color indexed="64"/>
      </right>
      <top style="thin">
        <color indexed="64"/>
      </top>
      <bottom style="double">
        <color theme="3"/>
      </bottom>
      <diagonal/>
    </border>
    <border>
      <left style="thin">
        <color indexed="64"/>
      </left>
      <right style="double">
        <color theme="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theme="3"/>
      </left>
      <right style="thin">
        <color indexed="64"/>
      </right>
      <top style="thin">
        <color indexed="64"/>
      </top>
      <bottom style="thin">
        <color indexed="64"/>
      </bottom>
      <diagonal/>
    </border>
    <border>
      <left style="thin">
        <color indexed="64"/>
      </left>
      <right style="double">
        <color theme="3"/>
      </right>
      <top style="double">
        <color theme="3"/>
      </top>
      <bottom style="thin">
        <color indexed="64"/>
      </bottom>
      <diagonal/>
    </border>
    <border>
      <left style="thin">
        <color indexed="64"/>
      </left>
      <right style="thin">
        <color indexed="64"/>
      </right>
      <top style="double">
        <color theme="3"/>
      </top>
      <bottom style="thin">
        <color indexed="64"/>
      </bottom>
      <diagonal/>
    </border>
    <border>
      <left style="double">
        <color theme="3"/>
      </left>
      <right style="thin">
        <color indexed="64"/>
      </right>
      <top style="double">
        <color theme="3"/>
      </top>
      <bottom style="thin">
        <color indexed="64"/>
      </bottom>
      <diagonal/>
    </border>
  </borders>
  <cellStyleXfs count="5">
    <xf numFmtId="0" fontId="0" fillId="0" borderId="0"/>
    <xf numFmtId="43" fontId="1"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91">
    <xf numFmtId="0" fontId="0" fillId="0" borderId="0" xfId="0"/>
    <xf numFmtId="43" fontId="0" fillId="0" borderId="0" xfId="1" applyFont="1"/>
    <xf numFmtId="164" fontId="0" fillId="0" borderId="0" xfId="2" applyFont="1"/>
    <xf numFmtId="9" fontId="0" fillId="0" borderId="0" xfId="3" applyFont="1"/>
    <xf numFmtId="164" fontId="0" fillId="0" borderId="0" xfId="2" applyFont="1" applyBorder="1"/>
    <xf numFmtId="9" fontId="0" fillId="0" borderId="0" xfId="3" applyFont="1" applyBorder="1"/>
    <xf numFmtId="43" fontId="0" fillId="0" borderId="0" xfId="1" applyFont="1" applyFill="1" applyBorder="1"/>
    <xf numFmtId="43" fontId="0" fillId="0" borderId="0" xfId="1" applyFont="1" applyBorder="1"/>
    <xf numFmtId="43" fontId="5" fillId="0" borderId="0" xfId="1" applyFont="1" applyFill="1" applyBorder="1"/>
    <xf numFmtId="164" fontId="6" fillId="0" borderId="0" xfId="2" applyFont="1" applyFill="1" applyBorder="1"/>
    <xf numFmtId="9" fontId="6" fillId="0" borderId="0" xfId="3" applyFont="1" applyFill="1" applyBorder="1"/>
    <xf numFmtId="2" fontId="0" fillId="0" borderId="0" xfId="1" applyNumberFormat="1" applyFont="1" applyAlignment="1">
      <alignment wrapText="1"/>
    </xf>
    <xf numFmtId="43" fontId="0" fillId="0" borderId="0" xfId="1" applyFont="1" applyBorder="1" applyAlignment="1">
      <alignment horizontal="center"/>
    </xf>
    <xf numFmtId="43" fontId="0" fillId="0" borderId="1" xfId="1" applyFont="1" applyFill="1" applyBorder="1"/>
    <xf numFmtId="43" fontId="0" fillId="0" borderId="14" xfId="1" applyFont="1" applyFill="1" applyBorder="1"/>
    <xf numFmtId="9" fontId="3" fillId="0" borderId="12" xfId="3" applyFont="1" applyFill="1" applyBorder="1" applyAlignment="1">
      <alignment horizontal="center"/>
    </xf>
    <xf numFmtId="164" fontId="3" fillId="0" borderId="14" xfId="2" applyFont="1" applyFill="1" applyBorder="1" applyAlignment="1">
      <alignment horizontal="center"/>
    </xf>
    <xf numFmtId="164" fontId="3" fillId="0" borderId="14" xfId="2" applyFont="1" applyBorder="1"/>
    <xf numFmtId="9" fontId="3" fillId="0" borderId="14" xfId="3" applyFont="1" applyBorder="1"/>
    <xf numFmtId="43" fontId="4" fillId="4" borderId="22" xfId="1" applyFont="1" applyFill="1" applyBorder="1" applyAlignment="1">
      <alignment horizontal="center"/>
    </xf>
    <xf numFmtId="43" fontId="4" fillId="4" borderId="25" xfId="1" applyFont="1" applyFill="1" applyBorder="1" applyAlignment="1">
      <alignment horizontal="center"/>
    </xf>
    <xf numFmtId="43" fontId="7" fillId="4" borderId="22" xfId="1" applyFont="1" applyFill="1" applyBorder="1"/>
    <xf numFmtId="0" fontId="9" fillId="4" borderId="1" xfId="2" applyNumberFormat="1" applyFont="1" applyFill="1" applyBorder="1"/>
    <xf numFmtId="165" fontId="0" fillId="0" borderId="13" xfId="3" applyNumberFormat="1" applyFont="1" applyFill="1" applyBorder="1"/>
    <xf numFmtId="165" fontId="0" fillId="0" borderId="9" xfId="3" applyNumberFormat="1" applyFont="1" applyFill="1" applyBorder="1"/>
    <xf numFmtId="165" fontId="0" fillId="0" borderId="1" xfId="3" applyNumberFormat="1" applyFont="1" applyBorder="1"/>
    <xf numFmtId="165" fontId="0" fillId="0" borderId="23" xfId="3" applyNumberFormat="1" applyFont="1" applyBorder="1"/>
    <xf numFmtId="165" fontId="0" fillId="0" borderId="14" xfId="3" applyNumberFormat="1" applyFont="1" applyBorder="1"/>
    <xf numFmtId="165" fontId="6" fillId="4" borderId="21" xfId="3" applyNumberFormat="1" applyFont="1" applyFill="1" applyBorder="1"/>
    <xf numFmtId="165" fontId="4" fillId="4" borderId="13" xfId="3" applyNumberFormat="1" applyFont="1" applyFill="1" applyBorder="1"/>
    <xf numFmtId="165" fontId="6" fillId="4" borderId="1" xfId="3" applyNumberFormat="1" applyFont="1" applyFill="1" applyBorder="1"/>
    <xf numFmtId="165" fontId="8" fillId="4" borderId="13" xfId="3" applyNumberFormat="1" applyFont="1" applyFill="1" applyBorder="1"/>
    <xf numFmtId="44" fontId="4" fillId="4" borderId="1" xfId="2" applyNumberFormat="1" applyFont="1" applyFill="1" applyBorder="1"/>
    <xf numFmtId="44" fontId="0" fillId="3" borderId="1" xfId="2" applyNumberFormat="1" applyFont="1" applyFill="1" applyBorder="1"/>
    <xf numFmtId="44" fontId="0" fillId="3" borderId="14" xfId="2" applyNumberFormat="1" applyFont="1" applyFill="1" applyBorder="1"/>
    <xf numFmtId="44" fontId="6" fillId="4" borderId="9" xfId="2" applyNumberFormat="1" applyFont="1" applyFill="1" applyBorder="1"/>
    <xf numFmtId="44" fontId="6" fillId="4" borderId="13" xfId="2" applyNumberFormat="1" applyFont="1" applyFill="1" applyBorder="1"/>
    <xf numFmtId="44" fontId="6" fillId="4" borderId="20" xfId="2" applyNumberFormat="1" applyFont="1" applyFill="1" applyBorder="1"/>
    <xf numFmtId="0" fontId="17" fillId="0" borderId="26" xfId="0" applyFont="1" applyBorder="1" applyAlignment="1">
      <alignment horizontal="justify" vertical="center" wrapText="1"/>
    </xf>
    <xf numFmtId="0" fontId="18" fillId="6" borderId="27" xfId="0" applyFont="1" applyFill="1" applyBorder="1" applyAlignment="1">
      <alignment horizontal="justify" vertical="center" wrapText="1"/>
    </xf>
    <xf numFmtId="0" fontId="17" fillId="0" borderId="27" xfId="0" applyFont="1" applyBorder="1" applyAlignment="1">
      <alignment horizontal="justify" vertical="center" wrapText="1"/>
    </xf>
    <xf numFmtId="0" fontId="18" fillId="6" borderId="27" xfId="0" applyFont="1" applyFill="1" applyBorder="1" applyAlignment="1">
      <alignment vertical="center" wrapText="1"/>
    </xf>
    <xf numFmtId="0" fontId="17" fillId="6" borderId="26" xfId="0" applyFont="1" applyFill="1" applyBorder="1" applyAlignment="1">
      <alignment horizontal="justify" vertical="center" wrapText="1"/>
    </xf>
    <xf numFmtId="43" fontId="0" fillId="0" borderId="0" xfId="1" applyFont="1" applyAlignment="1">
      <alignment horizontal="center"/>
    </xf>
    <xf numFmtId="43" fontId="0" fillId="0" borderId="0" xfId="1" applyFont="1" applyAlignment="1">
      <alignment horizontal="center"/>
    </xf>
    <xf numFmtId="166" fontId="20" fillId="7" borderId="19" xfId="2" applyNumberFormat="1" applyFont="1" applyFill="1" applyBorder="1"/>
    <xf numFmtId="10" fontId="20" fillId="7" borderId="21" xfId="3" applyNumberFormat="1" applyFont="1" applyFill="1" applyBorder="1" applyAlignment="1">
      <alignment horizontal="center"/>
    </xf>
    <xf numFmtId="10" fontId="22" fillId="8" borderId="21" xfId="3" applyNumberFormat="1" applyFont="1" applyFill="1" applyBorder="1" applyAlignment="1">
      <alignment horizontal="center"/>
    </xf>
    <xf numFmtId="166" fontId="22" fillId="8" borderId="19" xfId="2" applyNumberFormat="1" applyFont="1" applyFill="1" applyBorder="1"/>
    <xf numFmtId="166" fontId="24" fillId="0" borderId="1" xfId="2" applyNumberFormat="1" applyFont="1" applyFill="1" applyBorder="1"/>
    <xf numFmtId="10" fontId="24" fillId="0" borderId="1" xfId="3" applyNumberFormat="1" applyFont="1" applyFill="1" applyBorder="1" applyAlignment="1">
      <alignment horizontal="center"/>
    </xf>
    <xf numFmtId="43" fontId="24" fillId="9" borderId="24" xfId="1" applyFont="1" applyFill="1" applyBorder="1"/>
    <xf numFmtId="43" fontId="24" fillId="9" borderId="1" xfId="1" applyFont="1" applyFill="1" applyBorder="1"/>
    <xf numFmtId="166" fontId="24" fillId="0" borderId="23" xfId="2" applyNumberFormat="1" applyFont="1" applyFill="1" applyBorder="1"/>
    <xf numFmtId="43" fontId="24" fillId="9" borderId="0" xfId="1" applyFont="1" applyFill="1" applyBorder="1"/>
    <xf numFmtId="43" fontId="24" fillId="9" borderId="23" xfId="1" applyFont="1" applyFill="1" applyBorder="1"/>
    <xf numFmtId="166" fontId="24" fillId="0" borderId="14" xfId="2" applyNumberFormat="1" applyFont="1" applyFill="1" applyBorder="1"/>
    <xf numFmtId="43" fontId="25" fillId="2" borderId="9" xfId="1" applyFont="1" applyFill="1" applyBorder="1" applyAlignment="1"/>
    <xf numFmtId="43" fontId="25" fillId="2" borderId="8" xfId="1" applyFont="1" applyFill="1" applyBorder="1" applyAlignment="1"/>
    <xf numFmtId="43" fontId="25" fillId="2" borderId="7" xfId="1" applyFont="1" applyFill="1" applyBorder="1" applyAlignment="1"/>
    <xf numFmtId="10" fontId="22" fillId="4" borderId="28" xfId="3" applyNumberFormat="1" applyFont="1" applyFill="1" applyBorder="1" applyAlignment="1">
      <alignment horizontal="center"/>
    </xf>
    <xf numFmtId="166" fontId="22" fillId="4" borderId="29" xfId="2" applyNumberFormat="1" applyFont="1" applyFill="1" applyBorder="1"/>
    <xf numFmtId="166" fontId="24" fillId="0" borderId="30" xfId="2" applyNumberFormat="1" applyFont="1" applyFill="1" applyBorder="1"/>
    <xf numFmtId="43" fontId="24" fillId="9" borderId="3" xfId="1" applyFont="1" applyFill="1" applyBorder="1"/>
    <xf numFmtId="43" fontId="24" fillId="9" borderId="31" xfId="1" applyFont="1" applyFill="1" applyBorder="1"/>
    <xf numFmtId="166" fontId="24" fillId="0" borderId="32" xfId="2" applyNumberFormat="1" applyFont="1" applyFill="1" applyBorder="1"/>
    <xf numFmtId="166" fontId="24" fillId="0" borderId="33" xfId="2" applyNumberFormat="1" applyFont="1" applyFill="1" applyBorder="1"/>
    <xf numFmtId="166" fontId="24" fillId="0" borderId="34" xfId="2" applyNumberFormat="1" applyFont="1" applyFill="1" applyBorder="1"/>
    <xf numFmtId="43" fontId="24" fillId="10" borderId="22" xfId="1" applyFont="1" applyFill="1" applyBorder="1" applyAlignment="1">
      <alignment horizontal="left"/>
    </xf>
    <xf numFmtId="43" fontId="24" fillId="10" borderId="5" xfId="1" applyFont="1" applyFill="1" applyBorder="1" applyAlignment="1">
      <alignment horizontal="left"/>
    </xf>
    <xf numFmtId="43" fontId="24" fillId="11" borderId="22" xfId="1" applyFont="1" applyFill="1" applyBorder="1" applyAlignment="1">
      <alignment horizontal="left"/>
    </xf>
    <xf numFmtId="43" fontId="25" fillId="2" borderId="35" xfId="1" applyFont="1" applyFill="1" applyBorder="1" applyAlignment="1"/>
    <xf numFmtId="43" fontId="25" fillId="2" borderId="36" xfId="1" applyFont="1" applyFill="1" applyBorder="1" applyAlignment="1"/>
    <xf numFmtId="43" fontId="25" fillId="2" borderId="37" xfId="1" applyFont="1" applyFill="1" applyBorder="1" applyAlignment="1"/>
    <xf numFmtId="10" fontId="21" fillId="7" borderId="38" xfId="3" applyNumberFormat="1" applyFont="1" applyFill="1" applyBorder="1" applyAlignment="1">
      <alignment horizontal="center"/>
    </xf>
    <xf numFmtId="166" fontId="21" fillId="7" borderId="39" xfId="2" applyNumberFormat="1" applyFont="1" applyFill="1" applyBorder="1"/>
    <xf numFmtId="43" fontId="24" fillId="0" borderId="22" xfId="1" applyFont="1" applyFill="1" applyBorder="1"/>
    <xf numFmtId="10" fontId="21" fillId="8" borderId="40" xfId="3" applyNumberFormat="1" applyFont="1" applyFill="1" applyBorder="1" applyAlignment="1">
      <alignment horizontal="center"/>
    </xf>
    <xf numFmtId="43" fontId="21" fillId="8" borderId="42" xfId="1" applyFont="1" applyFill="1" applyBorder="1" applyAlignment="1">
      <alignment horizontal="center" wrapText="1"/>
    </xf>
    <xf numFmtId="43" fontId="21" fillId="8" borderId="3" xfId="1" applyFont="1" applyFill="1" applyBorder="1" applyAlignment="1">
      <alignment horizontal="center" vertical="center"/>
    </xf>
    <xf numFmtId="43" fontId="21" fillId="8" borderId="31" xfId="1" applyFont="1" applyFill="1" applyBorder="1" applyAlignment="1">
      <alignment horizontal="center" vertical="center"/>
    </xf>
    <xf numFmtId="43" fontId="25" fillId="0" borderId="44" xfId="1" applyFont="1" applyBorder="1" applyAlignment="1">
      <alignment horizontal="center" vertical="center"/>
    </xf>
    <xf numFmtId="43" fontId="21" fillId="5" borderId="7" xfId="1" applyFont="1" applyFill="1" applyBorder="1" applyAlignment="1">
      <alignment vertical="center" wrapText="1"/>
    </xf>
    <xf numFmtId="43" fontId="24" fillId="0" borderId="0" xfId="1" applyFont="1"/>
    <xf numFmtId="43" fontId="24" fillId="0" borderId="0" xfId="1" applyFont="1" applyAlignment="1">
      <alignment horizontal="center"/>
    </xf>
    <xf numFmtId="43" fontId="0" fillId="0" borderId="0" xfId="1" applyFont="1" applyAlignment="1">
      <alignment horizontal="center"/>
    </xf>
    <xf numFmtId="0" fontId="30" fillId="0" borderId="27" xfId="0" applyFont="1" applyBorder="1" applyAlignment="1">
      <alignment horizontal="justify" vertical="center" wrapText="1"/>
    </xf>
    <xf numFmtId="0" fontId="31" fillId="6" borderId="27" xfId="0" applyFont="1" applyFill="1" applyBorder="1" applyAlignment="1">
      <alignment horizontal="justify" vertical="center" wrapText="1"/>
    </xf>
    <xf numFmtId="43" fontId="5" fillId="4" borderId="19" xfId="1" applyFont="1" applyFill="1" applyBorder="1" applyAlignment="1">
      <alignment horizontal="right"/>
    </xf>
    <xf numFmtId="0" fontId="31" fillId="6" borderId="27" xfId="0" applyFont="1" applyFill="1" applyBorder="1" applyAlignment="1">
      <alignment vertical="center" wrapText="1"/>
    </xf>
    <xf numFmtId="0" fontId="32" fillId="0" borderId="0" xfId="0" applyFont="1"/>
    <xf numFmtId="0" fontId="33" fillId="0" borderId="0" xfId="0" applyFont="1" applyAlignment="1">
      <alignment horizontal="center" wrapText="1"/>
    </xf>
    <xf numFmtId="167" fontId="34" fillId="0" borderId="45" xfId="0" applyNumberFormat="1" applyFont="1" applyBorder="1" applyAlignment="1">
      <alignment horizontal="center" vertical="center"/>
    </xf>
    <xf numFmtId="168" fontId="0" fillId="0" borderId="46" xfId="0" applyNumberFormat="1" applyBorder="1" applyAlignment="1">
      <alignment horizontal="center"/>
    </xf>
    <xf numFmtId="168" fontId="35" fillId="9" borderId="47" xfId="0" applyNumberFormat="1" applyFont="1" applyFill="1" applyBorder="1" applyAlignment="1">
      <alignment horizontal="center"/>
    </xf>
    <xf numFmtId="167" fontId="34" fillId="0" borderId="50" xfId="0" applyNumberFormat="1" applyFont="1" applyBorder="1" applyAlignment="1">
      <alignment horizontal="center" vertical="center"/>
    </xf>
    <xf numFmtId="167" fontId="34" fillId="0" borderId="46" xfId="0" applyNumberFormat="1" applyFont="1" applyBorder="1" applyAlignment="1">
      <alignment horizontal="center" vertical="center"/>
    </xf>
    <xf numFmtId="0" fontId="33" fillId="0" borderId="0" xfId="0" applyFont="1" applyAlignment="1">
      <alignment vertical="center" wrapText="1"/>
    </xf>
    <xf numFmtId="0" fontId="33" fillId="0" borderId="47" xfId="0" applyFont="1" applyBorder="1" applyAlignment="1">
      <alignment vertical="center" wrapText="1"/>
    </xf>
    <xf numFmtId="168" fontId="35" fillId="9" borderId="59" xfId="0" applyNumberFormat="1" applyFont="1" applyFill="1" applyBorder="1" applyAlignment="1">
      <alignment vertical="center"/>
    </xf>
    <xf numFmtId="0" fontId="0" fillId="0" borderId="0" xfId="0" applyAlignment="1">
      <alignment vertical="top" wrapText="1"/>
    </xf>
    <xf numFmtId="166" fontId="24" fillId="9" borderId="1" xfId="2" applyNumberFormat="1" applyFont="1" applyFill="1" applyBorder="1"/>
    <xf numFmtId="166" fontId="21" fillId="8" borderId="41" xfId="2" applyNumberFormat="1" applyFont="1" applyFill="1" applyBorder="1" applyAlignment="1">
      <alignment horizontal="center"/>
    </xf>
    <xf numFmtId="43" fontId="5" fillId="0" borderId="0" xfId="1" applyFont="1" applyFill="1" applyBorder="1" applyAlignment="1">
      <alignment horizontal="center"/>
    </xf>
    <xf numFmtId="43" fontId="3" fillId="2" borderId="19" xfId="1" applyFont="1" applyFill="1" applyBorder="1" applyAlignment="1">
      <alignment horizontal="left"/>
    </xf>
    <xf numFmtId="0" fontId="0" fillId="2" borderId="20" xfId="0" applyFill="1" applyBorder="1"/>
    <xf numFmtId="0" fontId="0" fillId="2" borderId="21" xfId="0" applyFill="1" applyBorder="1"/>
    <xf numFmtId="43" fontId="8" fillId="4" borderId="22" xfId="1" applyFont="1" applyFill="1" applyBorder="1" applyAlignment="1">
      <alignment horizontal="center"/>
    </xf>
    <xf numFmtId="43" fontId="8" fillId="4" borderId="24" xfId="1" applyFont="1" applyFill="1" applyBorder="1" applyAlignment="1">
      <alignment horizontal="center"/>
    </xf>
    <xf numFmtId="43" fontId="8" fillId="4" borderId="13" xfId="1" applyFont="1" applyFill="1" applyBorder="1" applyAlignment="1">
      <alignment horizontal="center"/>
    </xf>
    <xf numFmtId="43" fontId="0" fillId="0" borderId="0" xfId="1" applyFont="1" applyAlignment="1">
      <alignment horizontal="center"/>
    </xf>
    <xf numFmtId="43" fontId="9" fillId="4" borderId="19" xfId="1" applyFont="1" applyFill="1" applyBorder="1" applyAlignment="1">
      <alignment horizontal="center"/>
    </xf>
    <xf numFmtId="0" fontId="10" fillId="4" borderId="20" xfId="0" applyFont="1" applyFill="1" applyBorder="1"/>
    <xf numFmtId="0" fontId="10" fillId="4" borderId="21" xfId="0" applyFont="1" applyFill="1" applyBorder="1"/>
    <xf numFmtId="43" fontId="4" fillId="5" borderId="16" xfId="1" applyFont="1" applyFill="1" applyBorder="1" applyAlignment="1">
      <alignment horizontal="center"/>
    </xf>
    <xf numFmtId="0" fontId="5" fillId="5" borderId="17" xfId="0" applyFont="1" applyFill="1" applyBorder="1"/>
    <xf numFmtId="0" fontId="5" fillId="5" borderId="18" xfId="0" applyFont="1" applyFill="1" applyBorder="1"/>
    <xf numFmtId="43" fontId="3" fillId="0" borderId="5" xfId="1" applyFont="1" applyBorder="1" applyAlignment="1">
      <alignment horizontal="center" vertical="center"/>
    </xf>
    <xf numFmtId="43" fontId="3" fillId="0" borderId="15" xfId="1" applyFont="1" applyBorder="1" applyAlignment="1">
      <alignment horizontal="center" vertical="center"/>
    </xf>
    <xf numFmtId="43" fontId="4" fillId="4" borderId="10" xfId="1" applyFont="1" applyFill="1" applyBorder="1" applyAlignment="1">
      <alignment horizontal="left" vertical="center"/>
    </xf>
    <xf numFmtId="43" fontId="4" fillId="4" borderId="0" xfId="1" applyFont="1" applyFill="1" applyBorder="1" applyAlignment="1">
      <alignment horizontal="left" vertical="center"/>
    </xf>
    <xf numFmtId="43" fontId="4" fillId="4" borderId="11" xfId="1" applyFont="1" applyFill="1" applyBorder="1" applyAlignment="1">
      <alignment horizontal="left" vertical="center"/>
    </xf>
    <xf numFmtId="20" fontId="12" fillId="0" borderId="2" xfId="1" applyNumberFormat="1" applyFont="1" applyBorder="1" applyAlignment="1">
      <alignment horizontal="center" wrapText="1"/>
    </xf>
    <xf numFmtId="20" fontId="12" fillId="0" borderId="3" xfId="1" applyNumberFormat="1" applyFont="1" applyBorder="1" applyAlignment="1">
      <alignment horizontal="center" wrapText="1"/>
    </xf>
    <xf numFmtId="20" fontId="12" fillId="0" borderId="4" xfId="1" applyNumberFormat="1" applyFont="1" applyBorder="1" applyAlignment="1">
      <alignment horizontal="center" wrapText="1"/>
    </xf>
    <xf numFmtId="20" fontId="12" fillId="0" borderId="5" xfId="1" applyNumberFormat="1" applyFont="1" applyBorder="1" applyAlignment="1">
      <alignment horizontal="center" wrapText="1"/>
    </xf>
    <xf numFmtId="20" fontId="12" fillId="0" borderId="0" xfId="1" applyNumberFormat="1" applyFont="1" applyBorder="1" applyAlignment="1">
      <alignment horizontal="center" wrapText="1"/>
    </xf>
    <xf numFmtId="20" fontId="12" fillId="0" borderId="6" xfId="1" applyNumberFormat="1" applyFont="1" applyBorder="1" applyAlignment="1">
      <alignment horizontal="center" wrapText="1"/>
    </xf>
    <xf numFmtId="20" fontId="12" fillId="0" borderId="7" xfId="1" applyNumberFormat="1" applyFont="1" applyBorder="1" applyAlignment="1">
      <alignment horizontal="center" wrapText="1"/>
    </xf>
    <xf numFmtId="20" fontId="12" fillId="0" borderId="8" xfId="1" applyNumberFormat="1" applyFont="1" applyBorder="1" applyAlignment="1">
      <alignment horizontal="center" wrapText="1"/>
    </xf>
    <xf numFmtId="20" fontId="12" fillId="0" borderId="9" xfId="1" applyNumberFormat="1" applyFont="1" applyBorder="1" applyAlignment="1">
      <alignment horizontal="center" wrapText="1"/>
    </xf>
    <xf numFmtId="43" fontId="25" fillId="0" borderId="31" xfId="1" applyFont="1" applyBorder="1" applyAlignment="1">
      <alignment horizontal="center" vertical="center" wrapText="1"/>
    </xf>
    <xf numFmtId="43" fontId="25" fillId="0" borderId="14" xfId="1" applyFont="1" applyBorder="1" applyAlignment="1">
      <alignment horizontal="center" vertical="center" wrapText="1"/>
    </xf>
    <xf numFmtId="43" fontId="0" fillId="0" borderId="8" xfId="1" applyFont="1" applyBorder="1" applyAlignment="1">
      <alignment horizontal="center"/>
    </xf>
    <xf numFmtId="43" fontId="21" fillId="5" borderId="5" xfId="1" applyFont="1" applyFill="1" applyBorder="1" applyAlignment="1">
      <alignment horizontal="center" vertical="center" wrapText="1"/>
    </xf>
    <xf numFmtId="43" fontId="21" fillId="5" borderId="7" xfId="1" applyFont="1" applyFill="1" applyBorder="1" applyAlignment="1">
      <alignment horizontal="center" vertical="center" wrapText="1"/>
    </xf>
    <xf numFmtId="43" fontId="23" fillId="8" borderId="2" xfId="1" applyFont="1" applyFill="1" applyBorder="1" applyAlignment="1">
      <alignment horizontal="right"/>
    </xf>
    <xf numFmtId="43" fontId="23" fillId="8" borderId="3" xfId="1" applyFont="1" applyFill="1" applyBorder="1" applyAlignment="1">
      <alignment horizontal="right"/>
    </xf>
    <xf numFmtId="43" fontId="23" fillId="8" borderId="30" xfId="1" applyFont="1" applyFill="1" applyBorder="1" applyAlignment="1">
      <alignment horizontal="right"/>
    </xf>
    <xf numFmtId="43" fontId="23" fillId="8" borderId="22" xfId="1" applyFont="1" applyFill="1" applyBorder="1" applyAlignment="1">
      <alignment horizontal="right"/>
    </xf>
    <xf numFmtId="43" fontId="23" fillId="8" borderId="24" xfId="1" applyFont="1" applyFill="1" applyBorder="1" applyAlignment="1">
      <alignment horizontal="right"/>
    </xf>
    <xf numFmtId="43" fontId="23" fillId="8" borderId="13" xfId="1" applyFont="1" applyFill="1" applyBorder="1" applyAlignment="1">
      <alignment horizontal="right"/>
    </xf>
    <xf numFmtId="43" fontId="21" fillId="7" borderId="22" xfId="1" applyFont="1" applyFill="1" applyBorder="1" applyAlignment="1">
      <alignment horizontal="right"/>
    </xf>
    <xf numFmtId="43" fontId="21" fillId="7" borderId="24" xfId="1" applyFont="1" applyFill="1" applyBorder="1" applyAlignment="1">
      <alignment horizontal="right"/>
    </xf>
    <xf numFmtId="43" fontId="21" fillId="7" borderId="13" xfId="1" applyFont="1" applyFill="1" applyBorder="1" applyAlignment="1">
      <alignment horizontal="right"/>
    </xf>
    <xf numFmtId="20" fontId="27" fillId="0" borderId="2" xfId="1" applyNumberFormat="1" applyFont="1" applyBorder="1" applyAlignment="1">
      <alignment horizontal="left" wrapText="1"/>
    </xf>
    <xf numFmtId="20" fontId="26" fillId="0" borderId="3" xfId="1" applyNumberFormat="1" applyFont="1" applyBorder="1" applyAlignment="1">
      <alignment horizontal="left" wrapText="1"/>
    </xf>
    <xf numFmtId="20" fontId="26" fillId="0" borderId="4" xfId="1" applyNumberFormat="1" applyFont="1" applyBorder="1" applyAlignment="1">
      <alignment horizontal="left" wrapText="1"/>
    </xf>
    <xf numFmtId="20" fontId="26" fillId="0" borderId="5" xfId="1" applyNumberFormat="1" applyFont="1" applyBorder="1" applyAlignment="1">
      <alignment horizontal="left" wrapText="1"/>
    </xf>
    <xf numFmtId="20" fontId="26" fillId="0" borderId="0" xfId="1" applyNumberFormat="1" applyFont="1" applyBorder="1" applyAlignment="1">
      <alignment horizontal="left" wrapText="1"/>
    </xf>
    <xf numFmtId="20" fontId="26" fillId="0" borderId="6" xfId="1" applyNumberFormat="1" applyFont="1" applyBorder="1" applyAlignment="1">
      <alignment horizontal="left" wrapText="1"/>
    </xf>
    <xf numFmtId="43" fontId="21" fillId="8" borderId="2" xfId="1" applyFont="1" applyFill="1" applyBorder="1" applyAlignment="1">
      <alignment horizontal="center"/>
    </xf>
    <xf numFmtId="43" fontId="21" fillId="8" borderId="3" xfId="1" applyFont="1" applyFill="1" applyBorder="1" applyAlignment="1">
      <alignment horizontal="center"/>
    </xf>
    <xf numFmtId="43" fontId="21" fillId="8" borderId="4" xfId="1" applyFont="1" applyFill="1" applyBorder="1" applyAlignment="1">
      <alignment horizontal="center"/>
    </xf>
    <xf numFmtId="43" fontId="21" fillId="5" borderId="5" xfId="1" applyFont="1" applyFill="1" applyBorder="1" applyAlignment="1">
      <alignment horizontal="center"/>
    </xf>
    <xf numFmtId="43" fontId="21" fillId="5" borderId="0" xfId="1" applyFont="1" applyFill="1" applyBorder="1" applyAlignment="1">
      <alignment horizontal="center"/>
    </xf>
    <xf numFmtId="43" fontId="21" fillId="5" borderId="6" xfId="1" applyFont="1" applyFill="1" applyBorder="1" applyAlignment="1">
      <alignment horizontal="center"/>
    </xf>
    <xf numFmtId="43" fontId="25" fillId="0" borderId="31" xfId="1" applyFont="1" applyBorder="1" applyAlignment="1">
      <alignment horizontal="center" vertical="center"/>
    </xf>
    <xf numFmtId="43" fontId="25" fillId="0" borderId="14" xfId="1" applyFont="1" applyBorder="1" applyAlignment="1">
      <alignment horizontal="center" vertical="center"/>
    </xf>
    <xf numFmtId="43" fontId="21" fillId="7" borderId="5" xfId="1" applyFont="1" applyFill="1" applyBorder="1" applyAlignment="1">
      <alignment horizontal="right"/>
    </xf>
    <xf numFmtId="43" fontId="21" fillId="7" borderId="0" xfId="1" applyFont="1" applyFill="1" applyBorder="1" applyAlignment="1">
      <alignment horizontal="right"/>
    </xf>
    <xf numFmtId="43" fontId="21" fillId="7" borderId="34" xfId="1" applyFont="1" applyFill="1" applyBorder="1" applyAlignment="1">
      <alignment horizontal="right"/>
    </xf>
    <xf numFmtId="43" fontId="21" fillId="8" borderId="43" xfId="1" applyFont="1" applyFill="1" applyBorder="1" applyAlignment="1">
      <alignment horizontal="center"/>
    </xf>
    <xf numFmtId="0" fontId="42" fillId="0" borderId="0" xfId="0" applyFont="1" applyAlignment="1">
      <alignment horizontal="center"/>
    </xf>
    <xf numFmtId="0" fontId="37" fillId="0" borderId="46" xfId="0" applyFont="1" applyBorder="1" applyAlignment="1">
      <alignment horizontal="center" vertical="center" wrapText="1"/>
    </xf>
    <xf numFmtId="0" fontId="37" fillId="0" borderId="45" xfId="0" applyFont="1" applyBorder="1" applyAlignment="1">
      <alignment horizontal="center" vertical="center" wrapText="1"/>
    </xf>
    <xf numFmtId="9" fontId="38" fillId="9" borderId="46" xfId="0" applyNumberFormat="1" applyFont="1" applyFill="1" applyBorder="1" applyAlignment="1">
      <alignment horizontal="center" vertical="center"/>
    </xf>
    <xf numFmtId="9" fontId="38" fillId="9" borderId="45" xfId="0" applyNumberFormat="1" applyFont="1" applyFill="1" applyBorder="1" applyAlignment="1">
      <alignment horizontal="center" vertical="center"/>
    </xf>
    <xf numFmtId="0" fontId="33" fillId="0" borderId="0" xfId="0" applyFont="1" applyAlignment="1">
      <alignment horizontal="center" wrapText="1"/>
    </xf>
    <xf numFmtId="20" fontId="39" fillId="0" borderId="70" xfId="4" applyNumberFormat="1" applyFont="1" applyBorder="1" applyAlignment="1">
      <alignment horizontal="left" wrapText="1"/>
    </xf>
    <xf numFmtId="20" fontId="39" fillId="0" borderId="69" xfId="4" applyNumberFormat="1" applyFont="1" applyBorder="1" applyAlignment="1">
      <alignment horizontal="left"/>
    </xf>
    <xf numFmtId="20" fontId="39" fillId="0" borderId="68" xfId="4" applyNumberFormat="1" applyFont="1" applyBorder="1" applyAlignment="1">
      <alignment horizontal="left"/>
    </xf>
    <xf numFmtId="20" fontId="39" fillId="0" borderId="67" xfId="4" applyNumberFormat="1" applyFont="1" applyBorder="1" applyAlignment="1">
      <alignment horizontal="left"/>
    </xf>
    <xf numFmtId="20" fontId="39" fillId="0" borderId="66" xfId="4" applyNumberFormat="1" applyFont="1" applyBorder="1" applyAlignment="1">
      <alignment horizontal="left"/>
    </xf>
    <xf numFmtId="20" fontId="39" fillId="0" borderId="65" xfId="4" applyNumberFormat="1" applyFont="1" applyBorder="1" applyAlignment="1">
      <alignment horizontal="left"/>
    </xf>
    <xf numFmtId="20" fontId="39" fillId="0" borderId="64" xfId="4" applyNumberFormat="1" applyFont="1" applyBorder="1" applyAlignment="1">
      <alignment horizontal="left"/>
    </xf>
    <xf numFmtId="20" fontId="39" fillId="0" borderId="63" xfId="4" applyNumberFormat="1" applyFont="1" applyBorder="1" applyAlignment="1">
      <alignment horizontal="left"/>
    </xf>
    <xf numFmtId="20" fontId="39" fillId="0" borderId="62" xfId="4" applyNumberFormat="1" applyFont="1" applyBorder="1" applyAlignment="1">
      <alignment horizontal="left"/>
    </xf>
    <xf numFmtId="0" fontId="33" fillId="0" borderId="61" xfId="0" applyFont="1" applyBorder="1" applyAlignment="1">
      <alignment horizontal="center" vertical="center" wrapText="1"/>
    </xf>
    <xf numFmtId="0" fontId="33" fillId="0" borderId="60" xfId="0" applyFont="1" applyBorder="1" applyAlignment="1">
      <alignment horizontal="center" vertical="center" wrapText="1"/>
    </xf>
    <xf numFmtId="0" fontId="36" fillId="9" borderId="49" xfId="0" applyFont="1" applyFill="1" applyBorder="1" applyAlignment="1">
      <alignment horizontal="left" wrapText="1"/>
    </xf>
    <xf numFmtId="0" fontId="36" fillId="9" borderId="48" xfId="0" applyFont="1" applyFill="1" applyBorder="1" applyAlignment="1">
      <alignment horizontal="left" wrapText="1"/>
    </xf>
    <xf numFmtId="0" fontId="36" fillId="9" borderId="52" xfId="0" applyFont="1" applyFill="1" applyBorder="1" applyAlignment="1">
      <alignment horizontal="left" wrapText="1"/>
    </xf>
    <xf numFmtId="0" fontId="36" fillId="9" borderId="51" xfId="0" applyFont="1" applyFill="1" applyBorder="1" applyAlignment="1">
      <alignment horizontal="left" wrapText="1"/>
    </xf>
    <xf numFmtId="0" fontId="33" fillId="0" borderId="58" xfId="0" applyFont="1" applyBorder="1" applyAlignment="1">
      <alignment horizontal="center" vertical="center" wrapText="1"/>
    </xf>
    <xf numFmtId="0" fontId="33" fillId="0" borderId="57"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54" xfId="0" applyFont="1" applyBorder="1" applyAlignment="1">
      <alignment horizontal="center" vertical="center" wrapText="1"/>
    </xf>
    <xf numFmtId="0" fontId="37" fillId="0" borderId="56" xfId="0" applyFont="1" applyBorder="1" applyAlignment="1">
      <alignment horizontal="center" vertical="center"/>
    </xf>
    <xf numFmtId="0" fontId="37" fillId="0" borderId="53" xfId="0" applyFont="1" applyBorder="1" applyAlignment="1">
      <alignment horizontal="center" vertical="center"/>
    </xf>
    <xf numFmtId="0" fontId="0" fillId="0" borderId="0" xfId="0" applyAlignment="1">
      <alignment horizontal="center" vertical="center" wrapText="1"/>
    </xf>
  </cellXfs>
  <cellStyles count="5">
    <cellStyle name="Millares" xfId="1" builtinId="3"/>
    <cellStyle name="Millares 2" xfId="4" xr:uid="{124686B2-DDCC-4C9F-AAA3-3750E7F2046F}"/>
    <cellStyle name="Moneda" xfId="2" builtinId="4"/>
    <cellStyle name="Normal" xfId="0" builtinId="0"/>
    <cellStyle name="Porcentaje" xfId="3" builtinId="5"/>
  </cellStyles>
  <dxfs count="4">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colors>
    <mruColors>
      <color rgb="FF293315"/>
      <color rgb="FF99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19049</xdr:colOff>
      <xdr:row>20</xdr:row>
      <xdr:rowOff>190499</xdr:rowOff>
    </xdr:from>
    <xdr:to>
      <xdr:col>4</xdr:col>
      <xdr:colOff>171449</xdr:colOff>
      <xdr:row>21</xdr:row>
      <xdr:rowOff>171448</xdr:rowOff>
    </xdr:to>
    <xdr:sp macro="" textlink="">
      <xdr:nvSpPr>
        <xdr:cNvPr id="2" name="3 Flecha abajo">
          <a:extLst>
            <a:ext uri="{FF2B5EF4-FFF2-40B4-BE49-F238E27FC236}">
              <a16:creationId xmlns:a16="http://schemas.microsoft.com/office/drawing/2014/main" id="{942FE094-B320-4458-985F-5638F7A60EAD}"/>
            </a:ext>
          </a:extLst>
        </xdr:cNvPr>
        <xdr:cNvSpPr/>
      </xdr:nvSpPr>
      <xdr:spPr>
        <a:xfrm rot="10800000">
          <a:off x="3933824" y="4591049"/>
          <a:ext cx="152400" cy="190499"/>
        </a:xfrm>
        <a:prstGeom prst="downArrow">
          <a:avLst/>
        </a:prstGeom>
        <a:solidFill>
          <a:srgbClr val="99FF66"/>
        </a:soli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es-MX" sz="1100"/>
        </a:p>
      </xdr:txBody>
    </xdr:sp>
    <xdr:clientData/>
  </xdr:twoCellAnchor>
  <xdr:twoCellAnchor>
    <xdr:from>
      <xdr:col>4</xdr:col>
      <xdr:colOff>9526</xdr:colOff>
      <xdr:row>31</xdr:row>
      <xdr:rowOff>0</xdr:rowOff>
    </xdr:from>
    <xdr:to>
      <xdr:col>4</xdr:col>
      <xdr:colOff>180976</xdr:colOff>
      <xdr:row>31</xdr:row>
      <xdr:rowOff>142875</xdr:rowOff>
    </xdr:to>
    <xdr:sp macro="" textlink="">
      <xdr:nvSpPr>
        <xdr:cNvPr id="3" name="1 Flecha abajo">
          <a:extLst>
            <a:ext uri="{FF2B5EF4-FFF2-40B4-BE49-F238E27FC236}">
              <a16:creationId xmlns:a16="http://schemas.microsoft.com/office/drawing/2014/main" id="{5982D680-F5D9-4932-BF13-2F4B2597BA86}"/>
            </a:ext>
          </a:extLst>
        </xdr:cNvPr>
        <xdr:cNvSpPr/>
      </xdr:nvSpPr>
      <xdr:spPr>
        <a:xfrm>
          <a:off x="3924301" y="6705600"/>
          <a:ext cx="171450" cy="142875"/>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es-MX" sz="1100"/>
        </a:p>
      </xdr:txBody>
    </xdr:sp>
    <xdr:clientData/>
  </xdr:twoCellAnchor>
  <xdr:twoCellAnchor>
    <xdr:from>
      <xdr:col>4</xdr:col>
      <xdr:colOff>19050</xdr:colOff>
      <xdr:row>55</xdr:row>
      <xdr:rowOff>0</xdr:rowOff>
    </xdr:from>
    <xdr:to>
      <xdr:col>4</xdr:col>
      <xdr:colOff>190500</xdr:colOff>
      <xdr:row>55</xdr:row>
      <xdr:rowOff>142875</xdr:rowOff>
    </xdr:to>
    <xdr:sp macro="" textlink="">
      <xdr:nvSpPr>
        <xdr:cNvPr id="4" name="4 Flecha abajo">
          <a:extLst>
            <a:ext uri="{FF2B5EF4-FFF2-40B4-BE49-F238E27FC236}">
              <a16:creationId xmlns:a16="http://schemas.microsoft.com/office/drawing/2014/main" id="{1FF5CA59-2EBA-47C0-8ACD-AB9F9C78A60A}"/>
            </a:ext>
          </a:extLst>
        </xdr:cNvPr>
        <xdr:cNvSpPr/>
      </xdr:nvSpPr>
      <xdr:spPr>
        <a:xfrm>
          <a:off x="3933825" y="12239625"/>
          <a:ext cx="171450" cy="142875"/>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es-MX" sz="1100"/>
        </a:p>
      </xdr:txBody>
    </xdr:sp>
    <xdr:clientData/>
  </xdr:twoCellAnchor>
  <xdr:twoCellAnchor>
    <xdr:from>
      <xdr:col>1</xdr:col>
      <xdr:colOff>47626</xdr:colOff>
      <xdr:row>0</xdr:row>
      <xdr:rowOff>0</xdr:rowOff>
    </xdr:from>
    <xdr:to>
      <xdr:col>10</xdr:col>
      <xdr:colOff>73602</xdr:colOff>
      <xdr:row>5</xdr:row>
      <xdr:rowOff>153484</xdr:rowOff>
    </xdr:to>
    <xdr:pic>
      <xdr:nvPicPr>
        <xdr:cNvPr id="5" name="Picture 1">
          <a:extLst>
            <a:ext uri="{FF2B5EF4-FFF2-40B4-BE49-F238E27FC236}">
              <a16:creationId xmlns:a16="http://schemas.microsoft.com/office/drawing/2014/main" id="{389A08C6-31F4-42C3-B869-CF91E25E64C2}"/>
            </a:ext>
          </a:extLst>
        </xdr:cNvPr>
        <xdr:cNvPicPr>
          <a:picLocks noChangeAspect="1"/>
        </xdr:cNvPicPr>
      </xdr:nvPicPr>
      <xdr:blipFill>
        <a:blip xmlns:r="http://schemas.openxmlformats.org/officeDocument/2006/relationships" r:embed="rId1" cstate="print"/>
        <a:srcRect l="1573" t="11132" r="985"/>
        <a:stretch>
          <a:fillRect/>
        </a:stretch>
      </xdr:blipFill>
      <xdr:spPr>
        <a:xfrm>
          <a:off x="776008" y="0"/>
          <a:ext cx="8901035" cy="1677484"/>
        </a:xfrm>
        <a:prstGeom prst="rect">
          <a:avLst/>
        </a:prstGeom>
      </xdr:spPr>
    </xdr:pic>
    <xdr:clientData/>
  </xdr:twoCellAnchor>
  <xdr:twoCellAnchor>
    <xdr:from>
      <xdr:col>2</xdr:col>
      <xdr:colOff>138547</xdr:colOff>
      <xdr:row>0</xdr:row>
      <xdr:rowOff>69273</xdr:rowOff>
    </xdr:from>
    <xdr:to>
      <xdr:col>6</xdr:col>
      <xdr:colOff>488472</xdr:colOff>
      <xdr:row>2</xdr:row>
      <xdr:rowOff>63161</xdr:rowOff>
    </xdr:to>
    <xdr:sp macro="" textlink="">
      <xdr:nvSpPr>
        <xdr:cNvPr id="6" name="4 CuadroTexto">
          <a:extLst>
            <a:ext uri="{FF2B5EF4-FFF2-40B4-BE49-F238E27FC236}">
              <a16:creationId xmlns:a16="http://schemas.microsoft.com/office/drawing/2014/main" id="{22CD4C8A-CA01-43B4-B1FD-D4AFED8BB91C}"/>
            </a:ext>
          </a:extLst>
        </xdr:cNvPr>
        <xdr:cNvSpPr txBox="1"/>
      </xdr:nvSpPr>
      <xdr:spPr>
        <a:xfrm>
          <a:off x="1586347" y="69273"/>
          <a:ext cx="5579150" cy="37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s-MX" sz="2400" b="1">
              <a:solidFill>
                <a:schemeClr val="bg1"/>
              </a:solidFill>
              <a:latin typeface="Verdana" pitchFamily="34" charset="0"/>
              <a:ea typeface="Verdana" pitchFamily="34" charset="0"/>
              <a:cs typeface="Verdana" pitchFamily="34" charset="0"/>
            </a:rPr>
            <a:t>Finanzas</a:t>
          </a:r>
          <a:r>
            <a:rPr lang="es-MX" sz="2400" b="1" baseline="0">
              <a:solidFill>
                <a:schemeClr val="bg1"/>
              </a:solidFill>
              <a:latin typeface="Verdana" pitchFamily="34" charset="0"/>
              <a:ea typeface="Verdana" pitchFamily="34" charset="0"/>
              <a:cs typeface="Verdana" pitchFamily="34" charset="0"/>
            </a:rPr>
            <a:t> Personales</a:t>
          </a:r>
          <a:endParaRPr lang="es-MX" sz="2400" b="1">
            <a:solidFill>
              <a:schemeClr val="bg1"/>
            </a:solidFill>
            <a:latin typeface="Verdana" pitchFamily="34" charset="0"/>
            <a:ea typeface="Verdana" pitchFamily="34" charset="0"/>
            <a:cs typeface="Verdana" pitchFamily="34" charset="0"/>
          </a:endParaRPr>
        </a:p>
      </xdr:txBody>
    </xdr:sp>
    <xdr:clientData/>
  </xdr:twoCellAnchor>
  <xdr:twoCellAnchor>
    <xdr:from>
      <xdr:col>2</xdr:col>
      <xdr:colOff>219076</xdr:colOff>
      <xdr:row>2</xdr:row>
      <xdr:rowOff>133350</xdr:rowOff>
    </xdr:from>
    <xdr:to>
      <xdr:col>6</xdr:col>
      <xdr:colOff>569001</xdr:colOff>
      <xdr:row>4</xdr:row>
      <xdr:rowOff>127238</xdr:rowOff>
    </xdr:to>
    <xdr:sp macro="" textlink="">
      <xdr:nvSpPr>
        <xdr:cNvPr id="7" name="9 CuadroTexto">
          <a:extLst>
            <a:ext uri="{FF2B5EF4-FFF2-40B4-BE49-F238E27FC236}">
              <a16:creationId xmlns:a16="http://schemas.microsoft.com/office/drawing/2014/main" id="{1EE9F922-28C1-4804-AB5B-418715C36F5C}"/>
            </a:ext>
          </a:extLst>
        </xdr:cNvPr>
        <xdr:cNvSpPr txBox="1"/>
      </xdr:nvSpPr>
      <xdr:spPr>
        <a:xfrm>
          <a:off x="1666876" y="514350"/>
          <a:ext cx="5579150" cy="37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s-MX" sz="1400" b="1">
              <a:solidFill>
                <a:schemeClr val="bg1">
                  <a:lumMod val="50000"/>
                </a:schemeClr>
              </a:solidFill>
              <a:latin typeface="Verdana" pitchFamily="34" charset="0"/>
              <a:ea typeface="Verdana" pitchFamily="34" charset="0"/>
              <a:cs typeface="Verdana" pitchFamily="34" charset="0"/>
            </a:rPr>
            <a:t>Presupuesto Mensual</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1114425</xdr:colOff>
      <xdr:row>0</xdr:row>
      <xdr:rowOff>0</xdr:rowOff>
    </xdr:from>
    <xdr:ext cx="9269186" cy="1616529"/>
    <xdr:pic>
      <xdr:nvPicPr>
        <xdr:cNvPr id="2" name="1 Imagen">
          <a:extLst>
            <a:ext uri="{FF2B5EF4-FFF2-40B4-BE49-F238E27FC236}">
              <a16:creationId xmlns:a16="http://schemas.microsoft.com/office/drawing/2014/main" id="{3620DAAB-A53E-4ACB-B609-BBCB28F43DB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71625" y="0"/>
          <a:ext cx="9269186" cy="1616529"/>
        </a:xfrm>
        <a:prstGeom prst="rect">
          <a:avLst/>
        </a:prstGeom>
        <a:noFill/>
        <a:ln>
          <a:noFill/>
        </a:ln>
      </xdr:spPr>
    </xdr:pic>
    <xdr:clientData/>
  </xdr:oneCellAnchor>
  <xdr:twoCellAnchor>
    <xdr:from>
      <xdr:col>3</xdr:col>
      <xdr:colOff>152400</xdr:colOff>
      <xdr:row>2</xdr:row>
      <xdr:rowOff>152400</xdr:rowOff>
    </xdr:from>
    <xdr:to>
      <xdr:col>8</xdr:col>
      <xdr:colOff>419100</xdr:colOff>
      <xdr:row>4</xdr:row>
      <xdr:rowOff>152400</xdr:rowOff>
    </xdr:to>
    <xdr:sp macro="" textlink="">
      <xdr:nvSpPr>
        <xdr:cNvPr id="3" name="3 CuadroTexto">
          <a:extLst>
            <a:ext uri="{FF2B5EF4-FFF2-40B4-BE49-F238E27FC236}">
              <a16:creationId xmlns:a16="http://schemas.microsoft.com/office/drawing/2014/main" id="{1578CF3A-DDDC-4E2B-9564-B3FDC0A3148F}"/>
            </a:ext>
          </a:extLst>
        </xdr:cNvPr>
        <xdr:cNvSpPr txBox="1"/>
      </xdr:nvSpPr>
      <xdr:spPr>
        <a:xfrm>
          <a:off x="2506980" y="518160"/>
          <a:ext cx="4191000"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400" b="1">
              <a:solidFill>
                <a:schemeClr val="bg1"/>
              </a:solidFill>
              <a:latin typeface="Verdana" pitchFamily="34" charset="0"/>
              <a:ea typeface="Verdana" pitchFamily="34" charset="0"/>
              <a:cs typeface="Verdana" pitchFamily="34" charset="0"/>
            </a:rPr>
            <a:t>Finanzas</a:t>
          </a:r>
          <a:r>
            <a:rPr lang="es-MX" sz="1400" b="1" baseline="0">
              <a:solidFill>
                <a:schemeClr val="bg1"/>
              </a:solidFill>
              <a:latin typeface="Verdana" pitchFamily="34" charset="0"/>
              <a:ea typeface="Verdana" pitchFamily="34" charset="0"/>
              <a:cs typeface="Verdana" pitchFamily="34" charset="0"/>
            </a:rPr>
            <a:t> Personales</a:t>
          </a:r>
          <a:endParaRPr lang="es-MX" sz="1400" b="1">
            <a:solidFill>
              <a:schemeClr val="bg1"/>
            </a:solidFill>
            <a:latin typeface="Verdana" pitchFamily="34" charset="0"/>
            <a:ea typeface="Verdana" pitchFamily="34" charset="0"/>
            <a:cs typeface="Verdana" pitchFamily="34" charset="0"/>
          </a:endParaRPr>
        </a:p>
      </xdr:txBody>
    </xdr:sp>
    <xdr:clientData/>
  </xdr:twoCellAnchor>
  <xdr:twoCellAnchor>
    <xdr:from>
      <xdr:col>2</xdr:col>
      <xdr:colOff>514350</xdr:colOff>
      <xdr:row>5</xdr:row>
      <xdr:rowOff>9525</xdr:rowOff>
    </xdr:from>
    <xdr:to>
      <xdr:col>10</xdr:col>
      <xdr:colOff>247649</xdr:colOff>
      <xdr:row>6</xdr:row>
      <xdr:rowOff>200025</xdr:rowOff>
    </xdr:to>
    <xdr:sp macro="" textlink="">
      <xdr:nvSpPr>
        <xdr:cNvPr id="4" name="4 CuadroTexto">
          <a:extLst>
            <a:ext uri="{FF2B5EF4-FFF2-40B4-BE49-F238E27FC236}">
              <a16:creationId xmlns:a16="http://schemas.microsoft.com/office/drawing/2014/main" id="{34C06468-9844-481D-B738-F7F3D4665BBA}"/>
            </a:ext>
          </a:extLst>
        </xdr:cNvPr>
        <xdr:cNvSpPr txBox="1"/>
      </xdr:nvSpPr>
      <xdr:spPr>
        <a:xfrm>
          <a:off x="2084070" y="923925"/>
          <a:ext cx="6012179"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400" b="1">
              <a:solidFill>
                <a:schemeClr val="bg1">
                  <a:lumMod val="50000"/>
                </a:schemeClr>
              </a:solidFill>
              <a:latin typeface="Verdana" pitchFamily="34" charset="0"/>
              <a:ea typeface="Verdana" pitchFamily="34" charset="0"/>
              <a:cs typeface="Verdana" pitchFamily="34" charset="0"/>
            </a:rPr>
            <a:t>Actividad integradora - Presupuesto familiar</a:t>
          </a:r>
          <a:r>
            <a:rPr lang="es-MX" sz="1400" b="1" baseline="0">
              <a:solidFill>
                <a:schemeClr val="bg1">
                  <a:lumMod val="50000"/>
                </a:schemeClr>
              </a:solidFill>
              <a:latin typeface="Verdana" pitchFamily="34" charset="0"/>
              <a:ea typeface="Verdana" pitchFamily="34" charset="0"/>
              <a:cs typeface="Verdana" pitchFamily="34" charset="0"/>
            </a:rPr>
            <a:t> anual</a:t>
          </a:r>
          <a:endParaRPr lang="es-MX" sz="1400" b="1">
            <a:solidFill>
              <a:schemeClr val="bg1">
                <a:lumMod val="50000"/>
              </a:schemeClr>
            </a:solidFill>
            <a:latin typeface="Verdana" pitchFamily="34" charset="0"/>
            <a:ea typeface="Verdana" pitchFamily="34" charset="0"/>
            <a:cs typeface="Verdana"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0</xdr:row>
      <xdr:rowOff>38100</xdr:rowOff>
    </xdr:from>
    <xdr:to>
      <xdr:col>4</xdr:col>
      <xdr:colOff>1710843</xdr:colOff>
      <xdr:row>6</xdr:row>
      <xdr:rowOff>2142</xdr:rowOff>
    </xdr:to>
    <xdr:pic>
      <xdr:nvPicPr>
        <xdr:cNvPr id="2" name="Picture 1">
          <a:extLst>
            <a:ext uri="{FF2B5EF4-FFF2-40B4-BE49-F238E27FC236}">
              <a16:creationId xmlns:a16="http://schemas.microsoft.com/office/drawing/2014/main" id="{05936727-6333-439A-B556-AE69A6F92034}"/>
            </a:ext>
          </a:extLst>
        </xdr:cNvPr>
        <xdr:cNvPicPr>
          <a:picLocks noChangeAspect="1"/>
        </xdr:cNvPicPr>
      </xdr:nvPicPr>
      <xdr:blipFill>
        <a:blip xmlns:r="http://schemas.openxmlformats.org/officeDocument/2006/relationships" r:embed="rId1" cstate="print"/>
        <a:srcRect l="1573" t="11132" r="985"/>
        <a:stretch>
          <a:fillRect/>
        </a:stretch>
      </xdr:blipFill>
      <xdr:spPr>
        <a:xfrm>
          <a:off x="742950" y="38100"/>
          <a:ext cx="3063393" cy="1107042"/>
        </a:xfrm>
        <a:prstGeom prst="rect">
          <a:avLst/>
        </a:prstGeom>
      </xdr:spPr>
    </xdr:pic>
    <xdr:clientData/>
  </xdr:twoCellAnchor>
  <xdr:twoCellAnchor>
    <xdr:from>
      <xdr:col>1</xdr:col>
      <xdr:colOff>933450</xdr:colOff>
      <xdr:row>2</xdr:row>
      <xdr:rowOff>143933</xdr:rowOff>
    </xdr:from>
    <xdr:to>
      <xdr:col>3</xdr:col>
      <xdr:colOff>754208</xdr:colOff>
      <xdr:row>4</xdr:row>
      <xdr:rowOff>137821</xdr:rowOff>
    </xdr:to>
    <xdr:sp macro="" textlink="">
      <xdr:nvSpPr>
        <xdr:cNvPr id="3" name="2 CuadroTexto">
          <a:extLst>
            <a:ext uri="{FF2B5EF4-FFF2-40B4-BE49-F238E27FC236}">
              <a16:creationId xmlns:a16="http://schemas.microsoft.com/office/drawing/2014/main" id="{858375B4-38FD-480E-B7F3-C69BE4C5E6C2}"/>
            </a:ext>
          </a:extLst>
        </xdr:cNvPr>
        <xdr:cNvSpPr txBox="1"/>
      </xdr:nvSpPr>
      <xdr:spPr>
        <a:xfrm>
          <a:off x="1524000" y="524933"/>
          <a:ext cx="1516208" cy="37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s-MX" sz="1400" b="1">
              <a:solidFill>
                <a:schemeClr val="bg1">
                  <a:lumMod val="50000"/>
                </a:schemeClr>
              </a:solidFill>
              <a:latin typeface="Verdana" pitchFamily="34" charset="0"/>
              <a:ea typeface="Verdana" pitchFamily="34" charset="0"/>
              <a:cs typeface="Verdana" pitchFamily="34" charset="0"/>
            </a:rPr>
            <a:t>Ahorro</a:t>
          </a:r>
        </a:p>
      </xdr:txBody>
    </xdr:sp>
    <xdr:clientData/>
  </xdr:twoCellAnchor>
  <xdr:twoCellAnchor>
    <xdr:from>
      <xdr:col>1</xdr:col>
      <xdr:colOff>828675</xdr:colOff>
      <xdr:row>0</xdr:row>
      <xdr:rowOff>104775</xdr:rowOff>
    </xdr:from>
    <xdr:to>
      <xdr:col>4</xdr:col>
      <xdr:colOff>52052</xdr:colOff>
      <xdr:row>2</xdr:row>
      <xdr:rowOff>108188</xdr:rowOff>
    </xdr:to>
    <xdr:sp macro="" textlink="">
      <xdr:nvSpPr>
        <xdr:cNvPr id="4" name="4 CuadroTexto">
          <a:extLst>
            <a:ext uri="{FF2B5EF4-FFF2-40B4-BE49-F238E27FC236}">
              <a16:creationId xmlns:a16="http://schemas.microsoft.com/office/drawing/2014/main" id="{929383F1-82F9-40F0-8DD9-584904D37094}"/>
            </a:ext>
          </a:extLst>
        </xdr:cNvPr>
        <xdr:cNvSpPr txBox="1"/>
      </xdr:nvSpPr>
      <xdr:spPr>
        <a:xfrm>
          <a:off x="1524000" y="104775"/>
          <a:ext cx="1576052" cy="384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s-MX" sz="2400" b="1">
              <a:solidFill>
                <a:schemeClr val="bg1"/>
              </a:solidFill>
              <a:latin typeface="Verdana" pitchFamily="34" charset="0"/>
              <a:ea typeface="Verdana" pitchFamily="34" charset="0"/>
              <a:cs typeface="Verdana" pitchFamily="34" charset="0"/>
            </a:rPr>
            <a:t>Finanzas</a:t>
          </a:r>
          <a:r>
            <a:rPr lang="es-MX" sz="2400" b="1" baseline="0">
              <a:solidFill>
                <a:schemeClr val="bg1"/>
              </a:solidFill>
              <a:latin typeface="Verdana" pitchFamily="34" charset="0"/>
              <a:ea typeface="Verdana" pitchFamily="34" charset="0"/>
              <a:cs typeface="Verdana" pitchFamily="34" charset="0"/>
            </a:rPr>
            <a:t> Personales</a:t>
          </a:r>
          <a:endParaRPr lang="es-MX" sz="2400" b="1">
            <a:solidFill>
              <a:schemeClr val="bg1"/>
            </a:solidFill>
            <a:latin typeface="Verdana" pitchFamily="34" charset="0"/>
            <a:ea typeface="Verdana" pitchFamily="34" charset="0"/>
            <a:cs typeface="Verdana"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0A454-F3F8-4053-9B75-886749BAA5BA}">
  <sheetPr published="0">
    <pageSetUpPr fitToPage="1"/>
  </sheetPr>
  <dimension ref="B1:M82"/>
  <sheetViews>
    <sheetView topLeftCell="A64" zoomScale="80" zoomScaleNormal="80" zoomScalePageLayoutView="110" workbookViewId="0">
      <selection activeCell="E23" sqref="E23"/>
    </sheetView>
  </sheetViews>
  <sheetFormatPr baseColWidth="10" defaultColWidth="10.85546875" defaultRowHeight="15"/>
  <cols>
    <col min="1" max="3" width="10.85546875" style="1"/>
    <col min="4" max="4" width="26.140625" style="1" customWidth="1"/>
    <col min="5" max="5" width="19.7109375" style="2" customWidth="1"/>
    <col min="6" max="6" width="21.7109375" style="3" customWidth="1"/>
    <col min="7" max="16384" width="10.85546875" style="1"/>
  </cols>
  <sheetData>
    <row r="1" spans="2:12">
      <c r="B1" s="110"/>
      <c r="C1" s="110"/>
      <c r="D1" s="110"/>
      <c r="E1" s="110"/>
      <c r="F1" s="110"/>
      <c r="G1" s="110"/>
      <c r="H1" s="110"/>
      <c r="I1" s="110"/>
      <c r="J1" s="110"/>
      <c r="K1" s="44"/>
      <c r="L1" s="44"/>
    </row>
    <row r="2" spans="2:12">
      <c r="B2" s="110"/>
      <c r="C2" s="110"/>
      <c r="D2" s="110"/>
      <c r="E2" s="110"/>
      <c r="F2" s="110"/>
      <c r="G2" s="110"/>
      <c r="H2" s="110"/>
      <c r="I2" s="110"/>
      <c r="J2" s="110"/>
      <c r="K2" s="44"/>
      <c r="L2" s="44"/>
    </row>
    <row r="3" spans="2:12">
      <c r="B3" s="110"/>
      <c r="C3" s="110"/>
      <c r="D3" s="110"/>
      <c r="E3" s="110"/>
      <c r="F3" s="110"/>
      <c r="G3" s="110"/>
      <c r="H3" s="110"/>
      <c r="I3" s="110"/>
      <c r="J3" s="110"/>
      <c r="K3" s="44"/>
      <c r="L3" s="44"/>
    </row>
    <row r="4" spans="2:12">
      <c r="B4" s="110"/>
      <c r="C4" s="110"/>
      <c r="D4" s="110"/>
      <c r="E4" s="110"/>
      <c r="F4" s="110"/>
      <c r="G4" s="110"/>
      <c r="H4" s="110"/>
      <c r="I4" s="110"/>
      <c r="J4" s="110"/>
      <c r="K4" s="44"/>
      <c r="L4" s="44"/>
    </row>
    <row r="5" spans="2:12">
      <c r="B5" s="110"/>
      <c r="C5" s="110"/>
      <c r="D5" s="110"/>
      <c r="E5" s="110"/>
      <c r="F5" s="110"/>
      <c r="G5" s="110"/>
      <c r="H5" s="110"/>
      <c r="I5" s="110"/>
      <c r="J5" s="110"/>
      <c r="K5" s="44"/>
      <c r="L5" s="44"/>
    </row>
    <row r="6" spans="2:12" ht="15.75" thickBot="1">
      <c r="B6" s="44"/>
      <c r="C6" s="44"/>
      <c r="D6" s="44"/>
      <c r="E6" s="44"/>
      <c r="F6" s="44"/>
      <c r="G6" s="44"/>
      <c r="H6" s="44"/>
      <c r="I6" s="44"/>
      <c r="J6" s="44"/>
      <c r="K6" s="44"/>
      <c r="L6" s="44"/>
    </row>
    <row r="7" spans="2:12" ht="15.75" customHeight="1" thickTop="1">
      <c r="B7" s="122" t="s">
        <v>0</v>
      </c>
      <c r="C7" s="123"/>
      <c r="D7" s="123"/>
      <c r="E7" s="123"/>
      <c r="F7" s="123"/>
      <c r="G7" s="123"/>
      <c r="H7" s="123"/>
      <c r="I7" s="123"/>
      <c r="J7" s="124"/>
      <c r="K7" s="44"/>
      <c r="L7" s="44"/>
    </row>
    <row r="8" spans="2:12" ht="15.75" customHeight="1">
      <c r="B8" s="125"/>
      <c r="C8" s="126"/>
      <c r="D8" s="126"/>
      <c r="E8" s="126"/>
      <c r="F8" s="126"/>
      <c r="G8" s="126"/>
      <c r="H8" s="126"/>
      <c r="I8" s="126"/>
      <c r="J8" s="127"/>
      <c r="K8" s="85"/>
      <c r="L8" s="85"/>
    </row>
    <row r="9" spans="2:12" ht="15.75" customHeight="1">
      <c r="B9" s="125"/>
      <c r="C9" s="126"/>
      <c r="D9" s="126"/>
      <c r="E9" s="126"/>
      <c r="F9" s="126"/>
      <c r="G9" s="126"/>
      <c r="H9" s="126"/>
      <c r="I9" s="126"/>
      <c r="J9" s="127"/>
      <c r="K9" s="85"/>
      <c r="L9" s="85"/>
    </row>
    <row r="10" spans="2:12" ht="15.75" customHeight="1">
      <c r="B10" s="125"/>
      <c r="C10" s="126"/>
      <c r="D10" s="126"/>
      <c r="E10" s="126"/>
      <c r="F10" s="126"/>
      <c r="G10" s="126"/>
      <c r="H10" s="126"/>
      <c r="I10" s="126"/>
      <c r="J10" s="127"/>
      <c r="K10" s="85"/>
      <c r="L10" s="85"/>
    </row>
    <row r="11" spans="2:12" ht="15.75" customHeight="1">
      <c r="B11" s="125"/>
      <c r="C11" s="126"/>
      <c r="D11" s="126"/>
      <c r="E11" s="126"/>
      <c r="F11" s="126"/>
      <c r="G11" s="126"/>
      <c r="H11" s="126"/>
      <c r="I11" s="126"/>
      <c r="J11" s="127"/>
      <c r="K11" s="85"/>
      <c r="L11" s="85"/>
    </row>
    <row r="12" spans="2:12">
      <c r="B12" s="125"/>
      <c r="C12" s="126"/>
      <c r="D12" s="126"/>
      <c r="E12" s="126"/>
      <c r="F12" s="126"/>
      <c r="G12" s="126"/>
      <c r="H12" s="126"/>
      <c r="I12" s="126"/>
      <c r="J12" s="127"/>
      <c r="K12" s="44"/>
      <c r="L12" s="44"/>
    </row>
    <row r="13" spans="2:12">
      <c r="B13" s="125"/>
      <c r="C13" s="126"/>
      <c r="D13" s="126"/>
      <c r="E13" s="126"/>
      <c r="F13" s="126"/>
      <c r="G13" s="126"/>
      <c r="H13" s="126"/>
      <c r="I13" s="126"/>
      <c r="J13" s="127"/>
      <c r="K13" s="12"/>
      <c r="L13" s="44"/>
    </row>
    <row r="14" spans="2:12">
      <c r="B14" s="125"/>
      <c r="C14" s="126"/>
      <c r="D14" s="126"/>
      <c r="E14" s="126"/>
      <c r="F14" s="126"/>
      <c r="G14" s="126"/>
      <c r="H14" s="126"/>
      <c r="I14" s="126"/>
      <c r="J14" s="127"/>
      <c r="K14" s="44"/>
      <c r="L14" s="44"/>
    </row>
    <row r="15" spans="2:12">
      <c r="B15" s="125"/>
      <c r="C15" s="126"/>
      <c r="D15" s="126"/>
      <c r="E15" s="126"/>
      <c r="F15" s="126"/>
      <c r="G15" s="126"/>
      <c r="H15" s="126"/>
      <c r="I15" s="126"/>
      <c r="J15" s="127"/>
      <c r="K15" s="85"/>
      <c r="L15" s="85"/>
    </row>
    <row r="16" spans="2:12">
      <c r="B16" s="125"/>
      <c r="C16" s="126"/>
      <c r="D16" s="126"/>
      <c r="E16" s="126"/>
      <c r="F16" s="126"/>
      <c r="G16" s="126"/>
      <c r="H16" s="126"/>
      <c r="I16" s="126"/>
      <c r="J16" s="127"/>
      <c r="K16" s="85"/>
      <c r="L16" s="85"/>
    </row>
    <row r="17" spans="2:13" ht="15.75" thickBot="1">
      <c r="B17" s="128"/>
      <c r="C17" s="129"/>
      <c r="D17" s="129"/>
      <c r="E17" s="129"/>
      <c r="F17" s="129"/>
      <c r="G17" s="129"/>
      <c r="H17" s="129"/>
      <c r="I17" s="129"/>
      <c r="J17" s="130"/>
      <c r="K17" s="11"/>
      <c r="L17" s="11"/>
      <c r="M17" s="11"/>
    </row>
    <row r="18" spans="2:13" ht="22.5" thickTop="1" thickBot="1">
      <c r="B18" s="7"/>
      <c r="C18" s="7"/>
      <c r="D18" s="111" t="s">
        <v>13</v>
      </c>
      <c r="E18" s="112"/>
      <c r="F18" s="113"/>
      <c r="G18" s="7"/>
      <c r="H18" s="7"/>
      <c r="I18" s="7"/>
      <c r="J18" s="7"/>
    </row>
    <row r="19" spans="2:13" ht="16.5" thickTop="1" thickBot="1">
      <c r="D19" s="114" t="s">
        <v>99</v>
      </c>
      <c r="E19" s="115"/>
      <c r="F19" s="116"/>
    </row>
    <row r="20" spans="2:13" ht="16.5" thickTop="1" thickBot="1">
      <c r="D20" s="117" t="s">
        <v>11</v>
      </c>
      <c r="E20" s="17" t="s">
        <v>4</v>
      </c>
      <c r="F20" s="18"/>
    </row>
    <row r="21" spans="2:13" ht="16.5" thickTop="1" thickBot="1">
      <c r="D21" s="118"/>
      <c r="E21" s="16" t="s">
        <v>18</v>
      </c>
      <c r="F21" s="15" t="s">
        <v>2</v>
      </c>
    </row>
    <row r="22" spans="2:13" ht="16.5" thickTop="1" thickBot="1">
      <c r="D22" s="119" t="s">
        <v>14</v>
      </c>
      <c r="E22" s="120"/>
      <c r="F22" s="121"/>
    </row>
    <row r="23" spans="2:13" ht="16.5" thickTop="1" thickBot="1">
      <c r="D23" s="13" t="s">
        <v>5</v>
      </c>
      <c r="E23" s="33">
        <v>400000</v>
      </c>
      <c r="F23" s="23">
        <f t="shared" ref="F23:F30" si="0">E23/$E$30</f>
        <v>0.29629629629629628</v>
      </c>
    </row>
    <row r="24" spans="2:13" ht="16.5" thickTop="1" thickBot="1">
      <c r="D24" s="13" t="s">
        <v>6</v>
      </c>
      <c r="E24" s="33">
        <v>50000</v>
      </c>
      <c r="F24" s="23">
        <f t="shared" si="0"/>
        <v>3.7037037037037035E-2</v>
      </c>
    </row>
    <row r="25" spans="2:13" ht="16.5" thickTop="1" thickBot="1">
      <c r="D25" s="13" t="s">
        <v>7</v>
      </c>
      <c r="E25" s="33"/>
      <c r="F25" s="23">
        <f t="shared" si="0"/>
        <v>0</v>
      </c>
    </row>
    <row r="26" spans="2:13" ht="16.5" thickTop="1" thickBot="1">
      <c r="D26" s="13" t="s">
        <v>8</v>
      </c>
      <c r="E26" s="33">
        <v>500000</v>
      </c>
      <c r="F26" s="23">
        <f>E26/$E$30</f>
        <v>0.37037037037037035</v>
      </c>
    </row>
    <row r="27" spans="2:13" ht="16.5" thickTop="1" thickBot="1">
      <c r="D27" s="14" t="s">
        <v>9</v>
      </c>
      <c r="E27" s="34"/>
      <c r="F27" s="24">
        <f>E27/$E$30</f>
        <v>0</v>
      </c>
    </row>
    <row r="28" spans="2:13" ht="16.5" thickTop="1" thickBot="1">
      <c r="D28" s="14" t="s">
        <v>98</v>
      </c>
      <c r="E28" s="34">
        <v>400000</v>
      </c>
      <c r="F28" s="24"/>
    </row>
    <row r="29" spans="2:13" ht="16.5" thickTop="1" thickBot="1">
      <c r="D29" s="14"/>
      <c r="E29" s="34"/>
      <c r="F29" s="24"/>
    </row>
    <row r="30" spans="2:13" ht="16.5" thickTop="1" thickBot="1">
      <c r="D30" s="19" t="s">
        <v>12</v>
      </c>
      <c r="E30" s="32">
        <f>SUM(E23:E29)</f>
        <v>1350000</v>
      </c>
      <c r="F30" s="29">
        <f t="shared" si="0"/>
        <v>1</v>
      </c>
    </row>
    <row r="31" spans="2:13" ht="16.5" thickTop="1" thickBot="1">
      <c r="C31" s="7"/>
      <c r="D31" s="103"/>
      <c r="E31" s="103"/>
      <c r="F31" s="103"/>
      <c r="G31" s="7"/>
    </row>
    <row r="32" spans="2:13" ht="16.5" thickTop="1" thickBot="1">
      <c r="D32" s="104" t="s">
        <v>15</v>
      </c>
      <c r="E32" s="105"/>
      <c r="F32" s="106"/>
    </row>
    <row r="33" spans="4:6" ht="16.5" thickTop="1" thickBot="1">
      <c r="D33" s="38" t="s">
        <v>19</v>
      </c>
      <c r="E33" s="33">
        <v>200000</v>
      </c>
      <c r="F33" s="25">
        <f t="shared" ref="F33:F54" si="1">E33/$E$30</f>
        <v>0.14814814814814814</v>
      </c>
    </row>
    <row r="34" spans="4:6" ht="30" thickTop="1" thickBot="1">
      <c r="D34" s="39" t="s">
        <v>25</v>
      </c>
      <c r="E34" s="33"/>
      <c r="F34" s="25">
        <f t="shared" si="1"/>
        <v>0</v>
      </c>
    </row>
    <row r="35" spans="4:6" ht="16.5" thickTop="1" thickBot="1">
      <c r="D35" s="40" t="s">
        <v>20</v>
      </c>
      <c r="E35" s="33">
        <v>30000</v>
      </c>
      <c r="F35" s="25">
        <f t="shared" si="1"/>
        <v>2.2222222222222223E-2</v>
      </c>
    </row>
    <row r="36" spans="4:6" ht="16.5" thickTop="1" thickBot="1">
      <c r="D36" s="39" t="s">
        <v>21</v>
      </c>
      <c r="E36" s="33">
        <v>20000</v>
      </c>
      <c r="F36" s="26">
        <f t="shared" si="1"/>
        <v>1.4814814814814815E-2</v>
      </c>
    </row>
    <row r="37" spans="4:6" ht="16.5" thickTop="1" thickBot="1">
      <c r="D37" s="40" t="s">
        <v>22</v>
      </c>
      <c r="E37" s="33">
        <v>7000</v>
      </c>
      <c r="F37" s="25">
        <f t="shared" si="1"/>
        <v>5.185185185185185E-3</v>
      </c>
    </row>
    <row r="38" spans="4:6" ht="44.25" thickTop="1" thickBot="1">
      <c r="D38" s="41" t="s">
        <v>84</v>
      </c>
      <c r="E38" s="33"/>
      <c r="F38" s="25">
        <f t="shared" si="1"/>
        <v>0</v>
      </c>
    </row>
    <row r="39" spans="4:6" ht="44.25" thickTop="1" thickBot="1">
      <c r="D39" s="40" t="s">
        <v>23</v>
      </c>
      <c r="E39" s="33"/>
      <c r="F39" s="26">
        <f t="shared" si="1"/>
        <v>0</v>
      </c>
    </row>
    <row r="40" spans="4:6" ht="30" thickTop="1" thickBot="1">
      <c r="D40" s="39" t="s">
        <v>24</v>
      </c>
      <c r="E40" s="33">
        <v>100000</v>
      </c>
      <c r="F40" s="25">
        <f t="shared" si="1"/>
        <v>7.407407407407407E-2</v>
      </c>
    </row>
    <row r="41" spans="4:6" ht="16.5" thickTop="1" thickBot="1">
      <c r="D41" s="86" t="s">
        <v>82</v>
      </c>
      <c r="E41" s="33"/>
      <c r="F41" s="25">
        <f t="shared" si="1"/>
        <v>0</v>
      </c>
    </row>
    <row r="42" spans="4:6" ht="16.5" thickTop="1" thickBot="1">
      <c r="D42" s="39" t="s">
        <v>78</v>
      </c>
      <c r="E42" s="33">
        <v>80000</v>
      </c>
      <c r="F42" s="27">
        <f t="shared" ref="F42:F47" si="2">E42/$E$30</f>
        <v>5.9259259259259262E-2</v>
      </c>
    </row>
    <row r="43" spans="4:6" ht="16.5" thickTop="1" thickBot="1">
      <c r="D43" s="40" t="s">
        <v>79</v>
      </c>
      <c r="E43" s="33"/>
      <c r="F43" s="25">
        <f t="shared" si="2"/>
        <v>0</v>
      </c>
    </row>
    <row r="44" spans="4:6" ht="16.5" thickTop="1" thickBot="1">
      <c r="D44" s="39" t="s">
        <v>80</v>
      </c>
      <c r="E44" s="33">
        <v>25000</v>
      </c>
      <c r="F44" s="26">
        <f t="shared" si="2"/>
        <v>1.8518518518518517E-2</v>
      </c>
    </row>
    <row r="45" spans="4:6" ht="16.5" thickTop="1" thickBot="1">
      <c r="D45" s="40" t="s">
        <v>81</v>
      </c>
      <c r="E45" s="33">
        <v>20000</v>
      </c>
      <c r="F45" s="25">
        <f t="shared" si="2"/>
        <v>1.4814814814814815E-2</v>
      </c>
    </row>
    <row r="46" spans="4:6" ht="16.5" thickTop="1" thickBot="1">
      <c r="D46" s="87" t="s">
        <v>83</v>
      </c>
      <c r="E46" s="33"/>
      <c r="F46" s="25">
        <f t="shared" si="2"/>
        <v>0</v>
      </c>
    </row>
    <row r="47" spans="4:6" ht="16.5" thickTop="1" thickBot="1">
      <c r="D47" s="40" t="s">
        <v>61</v>
      </c>
      <c r="E47" s="33">
        <v>30000</v>
      </c>
      <c r="F47" s="26">
        <f t="shared" si="2"/>
        <v>2.2222222222222223E-2</v>
      </c>
    </row>
    <row r="48" spans="4:6" ht="16.5" thickTop="1" thickBot="1">
      <c r="D48" s="39" t="s">
        <v>60</v>
      </c>
      <c r="E48" s="33"/>
      <c r="F48" s="27">
        <f t="shared" si="1"/>
        <v>0</v>
      </c>
    </row>
    <row r="49" spans="4:6" ht="16.5" thickTop="1" thickBot="1">
      <c r="D49" s="40"/>
      <c r="E49" s="33"/>
      <c r="F49" s="25">
        <f t="shared" si="1"/>
        <v>0</v>
      </c>
    </row>
    <row r="50" spans="4:6" ht="16.5" thickTop="1" thickBot="1">
      <c r="D50" s="41"/>
      <c r="E50" s="33"/>
      <c r="F50" s="26">
        <f t="shared" si="1"/>
        <v>0</v>
      </c>
    </row>
    <row r="51" spans="4:6" ht="16.5" thickTop="1" thickBot="1">
      <c r="D51" s="40"/>
      <c r="E51" s="33"/>
      <c r="F51" s="25">
        <f t="shared" si="1"/>
        <v>0</v>
      </c>
    </row>
    <row r="52" spans="4:6" ht="16.5" thickTop="1" thickBot="1">
      <c r="D52" s="41"/>
      <c r="E52" s="33"/>
      <c r="F52" s="25">
        <f t="shared" si="1"/>
        <v>0</v>
      </c>
    </row>
    <row r="53" spans="4:6" ht="16.5" thickTop="1" thickBot="1">
      <c r="D53" s="40"/>
      <c r="E53" s="33"/>
      <c r="F53" s="26">
        <f t="shared" si="1"/>
        <v>0</v>
      </c>
    </row>
    <row r="54" spans="4:6" ht="16.5" thickTop="1" thickBot="1">
      <c r="D54" s="88" t="s">
        <v>16</v>
      </c>
      <c r="E54" s="37">
        <f>SUM(E33:E53)</f>
        <v>512000</v>
      </c>
      <c r="F54" s="28">
        <f t="shared" si="1"/>
        <v>0.37925925925925924</v>
      </c>
    </row>
    <row r="55" spans="4:6" s="6" customFormat="1" ht="16.5" thickTop="1" thickBot="1">
      <c r="D55" s="8"/>
      <c r="E55" s="9"/>
      <c r="F55" s="10"/>
    </row>
    <row r="56" spans="4:6" ht="16.5" thickTop="1" thickBot="1">
      <c r="D56" s="104" t="s">
        <v>17</v>
      </c>
      <c r="E56" s="105"/>
      <c r="F56" s="106"/>
    </row>
    <row r="57" spans="4:6" ht="16.5" thickTop="1" thickBot="1">
      <c r="D57" s="42" t="s">
        <v>26</v>
      </c>
      <c r="E57" s="33">
        <v>20000</v>
      </c>
      <c r="F57" s="25">
        <f t="shared" ref="F57:F78" si="3">E57/$E$30</f>
        <v>1.4814814814814815E-2</v>
      </c>
    </row>
    <row r="58" spans="4:6" ht="16.5" thickTop="1" thickBot="1">
      <c r="D58" s="40" t="s">
        <v>73</v>
      </c>
      <c r="E58" s="33"/>
      <c r="F58" s="25">
        <f t="shared" si="3"/>
        <v>0</v>
      </c>
    </row>
    <row r="59" spans="4:6" ht="16.5" thickTop="1" thickBot="1">
      <c r="D59" s="39" t="s">
        <v>74</v>
      </c>
      <c r="E59" s="33"/>
      <c r="F59" s="27">
        <f t="shared" si="3"/>
        <v>0</v>
      </c>
    </row>
    <row r="60" spans="4:6" ht="16.5" thickTop="1" thickBot="1">
      <c r="D60" s="86" t="s">
        <v>77</v>
      </c>
      <c r="E60" s="33"/>
      <c r="F60" s="26">
        <f t="shared" si="3"/>
        <v>0</v>
      </c>
    </row>
    <row r="61" spans="4:6" ht="16.5" thickTop="1" thickBot="1">
      <c r="D61" s="39" t="s">
        <v>75</v>
      </c>
      <c r="E61" s="33"/>
      <c r="F61" s="25">
        <f t="shared" si="3"/>
        <v>0</v>
      </c>
    </row>
    <row r="62" spans="4:6" ht="21.75" customHeight="1" thickTop="1" thickBot="1">
      <c r="D62" s="40" t="s">
        <v>76</v>
      </c>
      <c r="E62" s="33">
        <v>25000</v>
      </c>
      <c r="F62" s="25">
        <f t="shared" si="3"/>
        <v>1.8518518518518517E-2</v>
      </c>
    </row>
    <row r="63" spans="4:6" ht="16.5" thickTop="1" thickBot="1">
      <c r="D63" s="89" t="s">
        <v>85</v>
      </c>
      <c r="E63" s="33"/>
      <c r="F63" s="26">
        <f t="shared" si="3"/>
        <v>0</v>
      </c>
    </row>
    <row r="64" spans="4:6" ht="16.5" thickTop="1" thickBot="1">
      <c r="D64" s="40" t="s">
        <v>70</v>
      </c>
      <c r="E64" s="33">
        <v>20000</v>
      </c>
      <c r="F64" s="25">
        <f t="shared" si="3"/>
        <v>1.4814814814814815E-2</v>
      </c>
    </row>
    <row r="65" spans="4:11" ht="16.5" thickTop="1" thickBot="1">
      <c r="D65" s="39" t="s">
        <v>71</v>
      </c>
      <c r="E65" s="33"/>
      <c r="F65" s="26">
        <f t="shared" ref="F65:F69" si="4">E65/$E$30</f>
        <v>0</v>
      </c>
    </row>
    <row r="66" spans="4:11" ht="16.5" thickTop="1" thickBot="1">
      <c r="D66" s="40" t="s">
        <v>72</v>
      </c>
      <c r="E66" s="33"/>
      <c r="F66" s="25">
        <f t="shared" si="4"/>
        <v>0</v>
      </c>
    </row>
    <row r="67" spans="4:11" ht="16.5" thickTop="1" thickBot="1">
      <c r="D67" s="87" t="s">
        <v>65</v>
      </c>
      <c r="E67" s="33"/>
      <c r="F67" s="26">
        <f t="shared" si="4"/>
        <v>0</v>
      </c>
    </row>
    <row r="68" spans="4:11" ht="16.5" thickTop="1" thickBot="1">
      <c r="D68" s="40" t="s">
        <v>62</v>
      </c>
      <c r="E68" s="33">
        <v>15000</v>
      </c>
      <c r="F68" s="25">
        <f t="shared" si="4"/>
        <v>1.1111111111111112E-2</v>
      </c>
    </row>
    <row r="69" spans="4:11" ht="16.5" thickTop="1" thickBot="1">
      <c r="D69" s="39" t="s">
        <v>63</v>
      </c>
      <c r="E69" s="33"/>
      <c r="F69" s="25">
        <f t="shared" si="4"/>
        <v>0</v>
      </c>
    </row>
    <row r="70" spans="4:11" ht="16.5" thickTop="1" thickBot="1">
      <c r="D70" s="40" t="s">
        <v>64</v>
      </c>
      <c r="E70" s="33"/>
      <c r="F70" s="26">
        <f t="shared" si="3"/>
        <v>0</v>
      </c>
    </row>
    <row r="71" spans="4:11" ht="16.5" thickTop="1" thickBot="1">
      <c r="D71" s="87" t="s">
        <v>69</v>
      </c>
      <c r="E71" s="33"/>
      <c r="F71" s="25">
        <f t="shared" si="3"/>
        <v>0</v>
      </c>
    </row>
    <row r="72" spans="4:11" ht="16.5" thickTop="1" thickBot="1">
      <c r="D72" s="40" t="s">
        <v>66</v>
      </c>
      <c r="E72" s="33"/>
      <c r="F72" s="26">
        <f t="shared" si="3"/>
        <v>0</v>
      </c>
    </row>
    <row r="73" spans="4:11" ht="16.5" thickTop="1" thickBot="1">
      <c r="D73" s="39" t="s">
        <v>67</v>
      </c>
      <c r="E73" s="33">
        <v>50000</v>
      </c>
      <c r="F73" s="25">
        <f t="shared" si="3"/>
        <v>3.7037037037037035E-2</v>
      </c>
    </row>
    <row r="74" spans="4:11" ht="16.5" thickTop="1" thickBot="1">
      <c r="D74" s="40" t="s">
        <v>68</v>
      </c>
      <c r="E74" s="33">
        <v>30000</v>
      </c>
      <c r="F74" s="26">
        <f t="shared" si="3"/>
        <v>2.2222222222222223E-2</v>
      </c>
    </row>
    <row r="75" spans="4:11" ht="16.5" thickTop="1" thickBot="1">
      <c r="D75" s="41" t="s">
        <v>96</v>
      </c>
      <c r="E75" s="33">
        <v>500000</v>
      </c>
      <c r="F75" s="25">
        <f t="shared" si="3"/>
        <v>0.37037037037037035</v>
      </c>
    </row>
    <row r="76" spans="4:11" ht="16.5" thickTop="1" thickBot="1">
      <c r="D76" s="40"/>
      <c r="E76" s="33"/>
      <c r="F76" s="25">
        <f t="shared" si="3"/>
        <v>0</v>
      </c>
    </row>
    <row r="77" spans="4:11" ht="16.5" thickTop="1" thickBot="1">
      <c r="D77" s="88" t="s">
        <v>16</v>
      </c>
      <c r="E77" s="35">
        <f>SUM(E57:E76)</f>
        <v>660000</v>
      </c>
      <c r="F77" s="30">
        <f t="shared" si="3"/>
        <v>0.48888888888888887</v>
      </c>
    </row>
    <row r="78" spans="4:11" ht="16.5" thickTop="1" thickBot="1">
      <c r="D78" s="20" t="s">
        <v>1</v>
      </c>
      <c r="E78" s="36">
        <f>E54+E77</f>
        <v>1172000</v>
      </c>
      <c r="F78" s="30">
        <f t="shared" si="3"/>
        <v>0.86814814814814811</v>
      </c>
      <c r="K78" s="7"/>
    </row>
    <row r="79" spans="4:11" ht="16.5" thickTop="1" thickBot="1">
      <c r="D79" s="7"/>
      <c r="E79" s="4"/>
      <c r="F79" s="5"/>
      <c r="K79" s="7"/>
    </row>
    <row r="80" spans="4:11" ht="20.25" thickTop="1" thickBot="1">
      <c r="D80" s="107" t="s">
        <v>10</v>
      </c>
      <c r="E80" s="108"/>
      <c r="F80" s="109"/>
      <c r="K80" s="7"/>
    </row>
    <row r="81" spans="4:11" ht="22.5" thickTop="1" thickBot="1">
      <c r="D81" s="21" t="s">
        <v>3</v>
      </c>
      <c r="E81" s="22">
        <f>E30-E78</f>
        <v>178000</v>
      </c>
      <c r="F81" s="31">
        <f>E81/$E$30</f>
        <v>0.13185185185185186</v>
      </c>
      <c r="K81" s="7"/>
    </row>
    <row r="82" spans="4:11" ht="15.75" thickTop="1">
      <c r="K82" s="7"/>
    </row>
  </sheetData>
  <mergeCells count="10">
    <mergeCell ref="D31:F31"/>
    <mergeCell ref="D32:F32"/>
    <mergeCell ref="D56:F56"/>
    <mergeCell ref="D80:F80"/>
    <mergeCell ref="B1:J5"/>
    <mergeCell ref="D18:F18"/>
    <mergeCell ref="D19:F19"/>
    <mergeCell ref="D20:D21"/>
    <mergeCell ref="D22:F22"/>
    <mergeCell ref="B7:J17"/>
  </mergeCells>
  <conditionalFormatting sqref="E81">
    <cfRule type="cellIs" dxfId="3" priority="1" operator="greaterThan">
      <formula>1</formula>
    </cfRule>
    <cfRule type="cellIs" dxfId="2" priority="2" operator="lessThan">
      <formula>0</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2FC39-4B08-4DE5-AF8C-4BB63EC92875}">
  <sheetPr published="0">
    <pageSetUpPr fitToPage="1"/>
  </sheetPr>
  <dimension ref="B2:R85"/>
  <sheetViews>
    <sheetView tabSelected="1" topLeftCell="J58" zoomScaleNormal="100" zoomScalePageLayoutView="90" workbookViewId="0">
      <selection activeCell="N78" sqref="N78"/>
    </sheetView>
  </sheetViews>
  <sheetFormatPr baseColWidth="10" defaultColWidth="11.42578125" defaultRowHeight="15"/>
  <cols>
    <col min="1" max="1" width="11.42578125" style="1"/>
    <col min="2" max="2" width="36.140625" style="1" bestFit="1" customWidth="1"/>
    <col min="3" max="10" width="16.140625" style="1" bestFit="1" customWidth="1"/>
    <col min="11" max="11" width="17" style="1" bestFit="1" customWidth="1"/>
    <col min="12" max="12" width="16.140625" style="1" bestFit="1" customWidth="1"/>
    <col min="13" max="14" width="18.42578125" style="1" bestFit="1" customWidth="1"/>
    <col min="15" max="15" width="23" style="1" bestFit="1" customWidth="1"/>
    <col min="16" max="16" width="12.5703125" style="43" bestFit="1" customWidth="1"/>
    <col min="17" max="17" width="23.7109375" style="1" bestFit="1" customWidth="1"/>
    <col min="18" max="18" width="23" style="1" bestFit="1" customWidth="1"/>
    <col min="19" max="16384" width="11.42578125" style="1"/>
  </cols>
  <sheetData>
    <row r="2" spans="2:18">
      <c r="B2" s="110"/>
      <c r="C2" s="110"/>
      <c r="D2" s="110"/>
      <c r="E2" s="110"/>
      <c r="F2" s="110"/>
      <c r="G2" s="110"/>
      <c r="H2" s="110"/>
      <c r="I2" s="110"/>
      <c r="J2" s="110"/>
      <c r="K2" s="110"/>
      <c r="L2" s="110"/>
      <c r="M2" s="110"/>
    </row>
    <row r="3" spans="2:18">
      <c r="B3" s="110"/>
      <c r="C3" s="110"/>
      <c r="D3" s="110"/>
      <c r="E3" s="110"/>
      <c r="F3" s="110"/>
      <c r="G3" s="110"/>
      <c r="H3" s="110"/>
      <c r="I3" s="110"/>
      <c r="J3" s="110"/>
      <c r="K3" s="110"/>
      <c r="L3" s="110"/>
      <c r="M3" s="110"/>
    </row>
    <row r="4" spans="2:18">
      <c r="B4" s="110"/>
      <c r="C4" s="110"/>
      <c r="D4" s="110"/>
      <c r="E4" s="110"/>
      <c r="F4" s="110"/>
      <c r="G4" s="110"/>
      <c r="H4" s="110"/>
      <c r="I4" s="110"/>
      <c r="J4" s="110"/>
      <c r="K4" s="110"/>
      <c r="L4" s="110"/>
      <c r="M4" s="110"/>
    </row>
    <row r="5" spans="2:18">
      <c r="B5" s="110"/>
      <c r="C5" s="110"/>
      <c r="D5" s="110"/>
      <c r="E5" s="110"/>
      <c r="F5" s="110"/>
      <c r="G5" s="110"/>
      <c r="H5" s="110"/>
      <c r="I5" s="110"/>
      <c r="J5" s="110"/>
      <c r="K5" s="110"/>
      <c r="L5" s="110"/>
      <c r="M5" s="110"/>
    </row>
    <row r="6" spans="2:18">
      <c r="B6" s="110"/>
      <c r="C6" s="110"/>
      <c r="D6" s="110"/>
      <c r="E6" s="110"/>
      <c r="F6" s="110"/>
      <c r="G6" s="110"/>
      <c r="H6" s="110"/>
      <c r="I6" s="110"/>
      <c r="J6" s="110"/>
      <c r="K6" s="110"/>
      <c r="L6" s="110"/>
      <c r="M6" s="110"/>
    </row>
    <row r="7" spans="2:18" ht="24.75" customHeight="1" thickBot="1">
      <c r="B7" s="133"/>
      <c r="C7" s="133"/>
      <c r="D7" s="133"/>
      <c r="E7" s="133"/>
      <c r="F7" s="133"/>
      <c r="G7" s="133"/>
      <c r="H7" s="133"/>
      <c r="I7" s="133"/>
      <c r="J7" s="133"/>
      <c r="K7" s="133"/>
      <c r="L7" s="133"/>
      <c r="M7" s="133"/>
    </row>
    <row r="8" spans="2:18" ht="38.25" customHeight="1" thickTop="1">
      <c r="B8" s="145" t="s">
        <v>86</v>
      </c>
      <c r="C8" s="146"/>
      <c r="D8" s="146"/>
      <c r="E8" s="146"/>
      <c r="F8" s="146"/>
      <c r="G8" s="146"/>
      <c r="H8" s="146"/>
      <c r="I8" s="146"/>
      <c r="J8" s="146"/>
      <c r="K8" s="146"/>
      <c r="L8" s="146"/>
      <c r="M8" s="147"/>
      <c r="N8" s="83"/>
      <c r="O8" s="83"/>
      <c r="P8" s="84"/>
      <c r="Q8" s="83"/>
    </row>
    <row r="9" spans="2:18" ht="39" customHeight="1">
      <c r="B9" s="148"/>
      <c r="C9" s="149"/>
      <c r="D9" s="149"/>
      <c r="E9" s="149"/>
      <c r="F9" s="149"/>
      <c r="G9" s="149"/>
      <c r="H9" s="149"/>
      <c r="I9" s="149"/>
      <c r="J9" s="149"/>
      <c r="K9" s="149"/>
      <c r="L9" s="149"/>
      <c r="M9" s="150"/>
      <c r="N9" s="83"/>
      <c r="O9" s="83"/>
      <c r="P9" s="84"/>
      <c r="Q9" s="83"/>
    </row>
    <row r="10" spans="2:18" ht="34.5" customHeight="1">
      <c r="B10" s="148"/>
      <c r="C10" s="149"/>
      <c r="D10" s="149"/>
      <c r="E10" s="149"/>
      <c r="F10" s="149"/>
      <c r="G10" s="149"/>
      <c r="H10" s="149"/>
      <c r="I10" s="149"/>
      <c r="J10" s="149"/>
      <c r="K10" s="149"/>
      <c r="L10" s="149"/>
      <c r="M10" s="150"/>
      <c r="N10" s="83"/>
      <c r="O10" s="83"/>
      <c r="P10" s="84"/>
      <c r="Q10" s="83"/>
    </row>
    <row r="11" spans="2:18" ht="37.5" customHeight="1">
      <c r="B11" s="148"/>
      <c r="C11" s="149"/>
      <c r="D11" s="149"/>
      <c r="E11" s="149"/>
      <c r="F11" s="149"/>
      <c r="G11" s="149"/>
      <c r="H11" s="149"/>
      <c r="I11" s="149"/>
      <c r="J11" s="149"/>
      <c r="K11" s="149"/>
      <c r="L11" s="149"/>
      <c r="M11" s="150"/>
      <c r="N11" s="83"/>
      <c r="O11" s="83"/>
      <c r="P11" s="84"/>
      <c r="Q11" s="83"/>
    </row>
    <row r="12" spans="2:18" ht="37.5" customHeight="1" thickBot="1">
      <c r="B12" s="148"/>
      <c r="C12" s="149"/>
      <c r="D12" s="149"/>
      <c r="E12" s="149"/>
      <c r="F12" s="149"/>
      <c r="G12" s="149"/>
      <c r="H12" s="149"/>
      <c r="I12" s="149"/>
      <c r="J12" s="149"/>
      <c r="K12" s="149"/>
      <c r="L12" s="149"/>
      <c r="M12" s="150"/>
      <c r="N12" s="83"/>
      <c r="O12" s="83"/>
      <c r="P12" s="84"/>
      <c r="Q12" s="83"/>
    </row>
    <row r="13" spans="2:18" ht="30" customHeight="1" thickTop="1">
      <c r="B13" s="151" t="s">
        <v>58</v>
      </c>
      <c r="C13" s="152"/>
      <c r="D13" s="152"/>
      <c r="E13" s="152"/>
      <c r="F13" s="152"/>
      <c r="G13" s="152"/>
      <c r="H13" s="152"/>
      <c r="I13" s="152"/>
      <c r="J13" s="152"/>
      <c r="K13" s="152"/>
      <c r="L13" s="152"/>
      <c r="M13" s="152"/>
      <c r="N13" s="152"/>
      <c r="O13" s="152"/>
      <c r="P13" s="153"/>
      <c r="Q13" s="80"/>
      <c r="R13" s="134" t="s">
        <v>57</v>
      </c>
    </row>
    <row r="14" spans="2:18" ht="15.75" thickBot="1">
      <c r="B14" s="154" t="s">
        <v>56</v>
      </c>
      <c r="C14" s="155"/>
      <c r="D14" s="155"/>
      <c r="E14" s="155"/>
      <c r="F14" s="155"/>
      <c r="G14" s="155"/>
      <c r="H14" s="155"/>
      <c r="I14" s="155"/>
      <c r="J14" s="155"/>
      <c r="K14" s="155"/>
      <c r="L14" s="155"/>
      <c r="M14" s="155"/>
      <c r="N14" s="155"/>
      <c r="O14" s="155"/>
      <c r="P14" s="156"/>
      <c r="Q14" s="82"/>
      <c r="R14" s="134"/>
    </row>
    <row r="15" spans="2:18" ht="15.6" customHeight="1" thickTop="1" thickBot="1">
      <c r="B15" s="81" t="s">
        <v>11</v>
      </c>
      <c r="C15" s="162" t="s">
        <v>55</v>
      </c>
      <c r="D15" s="152"/>
      <c r="E15" s="152"/>
      <c r="F15" s="152"/>
      <c r="G15" s="152"/>
      <c r="H15" s="152"/>
      <c r="I15" s="152"/>
      <c r="J15" s="152"/>
      <c r="K15" s="152"/>
      <c r="L15" s="152"/>
      <c r="M15" s="152"/>
      <c r="N15" s="152"/>
      <c r="O15" s="157" t="s">
        <v>54</v>
      </c>
      <c r="P15" s="157" t="s">
        <v>2</v>
      </c>
      <c r="Q15" s="131" t="s">
        <v>53</v>
      </c>
      <c r="R15" s="135"/>
    </row>
    <row r="16" spans="2:18" ht="30.75" thickTop="1" thickBot="1">
      <c r="B16" s="80" t="s">
        <v>52</v>
      </c>
      <c r="C16" s="80" t="s">
        <v>51</v>
      </c>
      <c r="D16" s="80" t="s">
        <v>50</v>
      </c>
      <c r="E16" s="80" t="s">
        <v>49</v>
      </c>
      <c r="F16" s="80" t="s">
        <v>48</v>
      </c>
      <c r="G16" s="79" t="s">
        <v>47</v>
      </c>
      <c r="H16" s="80" t="s">
        <v>46</v>
      </c>
      <c r="I16" s="80" t="s">
        <v>45</v>
      </c>
      <c r="J16" s="79" t="s">
        <v>44</v>
      </c>
      <c r="K16" s="80" t="s">
        <v>43</v>
      </c>
      <c r="L16" s="79" t="s">
        <v>42</v>
      </c>
      <c r="M16" s="80" t="s">
        <v>41</v>
      </c>
      <c r="N16" s="79" t="s">
        <v>40</v>
      </c>
      <c r="O16" s="158"/>
      <c r="P16" s="158"/>
      <c r="Q16" s="132"/>
      <c r="R16" s="78" t="s">
        <v>39</v>
      </c>
    </row>
    <row r="17" spans="2:18" ht="16.5" thickTop="1" thickBot="1">
      <c r="B17" s="76" t="s">
        <v>38</v>
      </c>
      <c r="C17" s="52">
        <v>400000</v>
      </c>
      <c r="D17" s="51">
        <v>400000</v>
      </c>
      <c r="E17" s="51">
        <v>300000</v>
      </c>
      <c r="F17" s="51">
        <v>300000</v>
      </c>
      <c r="G17" s="51">
        <v>300000</v>
      </c>
      <c r="H17" s="51">
        <v>300000</v>
      </c>
      <c r="I17" s="51">
        <v>300000</v>
      </c>
      <c r="J17" s="51">
        <v>300000</v>
      </c>
      <c r="K17" s="51">
        <v>300000</v>
      </c>
      <c r="L17" s="51">
        <v>300000</v>
      </c>
      <c r="M17" s="51">
        <v>400000</v>
      </c>
      <c r="N17" s="51">
        <v>400000</v>
      </c>
      <c r="O17" s="49">
        <f t="shared" ref="O17:O25" si="0">SUM(C17:N17)</f>
        <v>4000000</v>
      </c>
      <c r="P17" s="50">
        <f t="shared" ref="P17:P26" si="1">O17/$O$26</f>
        <v>0.29850746268656714</v>
      </c>
      <c r="Q17" s="49">
        <f t="shared" ref="Q17:Q26" si="2">O17/12</f>
        <v>333333.33333333331</v>
      </c>
      <c r="R17" s="102">
        <f>O26-O74</f>
        <v>4741000</v>
      </c>
    </row>
    <row r="18" spans="2:18" ht="16.5" thickTop="1" thickBot="1">
      <c r="B18" s="76" t="s">
        <v>37</v>
      </c>
      <c r="C18" s="52">
        <v>50000</v>
      </c>
      <c r="D18" s="52">
        <v>50000</v>
      </c>
      <c r="E18" s="52">
        <v>50000</v>
      </c>
      <c r="F18" s="52">
        <v>50000</v>
      </c>
      <c r="G18" s="52">
        <v>50000</v>
      </c>
      <c r="H18" s="52">
        <v>50000</v>
      </c>
      <c r="I18" s="52">
        <v>50000</v>
      </c>
      <c r="J18" s="52">
        <v>50000</v>
      </c>
      <c r="K18" s="52">
        <v>50000</v>
      </c>
      <c r="L18" s="52">
        <v>50000</v>
      </c>
      <c r="M18" s="52">
        <v>50000</v>
      </c>
      <c r="N18" s="52">
        <v>50000</v>
      </c>
      <c r="O18" s="49">
        <f t="shared" si="0"/>
        <v>600000</v>
      </c>
      <c r="P18" s="50">
        <f t="shared" si="1"/>
        <v>4.4776119402985072E-2</v>
      </c>
      <c r="Q18" s="49">
        <f t="shared" si="2"/>
        <v>50000</v>
      </c>
      <c r="R18" s="77">
        <f>R17/$O$26</f>
        <v>0.35380597014925375</v>
      </c>
    </row>
    <row r="19" spans="2:18" ht="16.5" thickTop="1" thickBot="1">
      <c r="B19" s="76" t="s">
        <v>36</v>
      </c>
      <c r="C19" s="52"/>
      <c r="D19" s="52"/>
      <c r="E19" s="52"/>
      <c r="F19" s="52"/>
      <c r="G19" s="51"/>
      <c r="H19" s="52"/>
      <c r="I19" s="52"/>
      <c r="J19" s="51"/>
      <c r="K19" s="52"/>
      <c r="L19" s="51"/>
      <c r="M19" s="52"/>
      <c r="N19" s="51"/>
      <c r="O19" s="49">
        <f t="shared" si="0"/>
        <v>0</v>
      </c>
      <c r="P19" s="50">
        <f t="shared" si="1"/>
        <v>0</v>
      </c>
      <c r="Q19" s="49">
        <f t="shared" si="2"/>
        <v>0</v>
      </c>
    </row>
    <row r="20" spans="2:18" ht="16.5" thickTop="1" thickBot="1">
      <c r="B20" s="76" t="s">
        <v>35</v>
      </c>
      <c r="C20" s="52">
        <v>500000</v>
      </c>
      <c r="D20" s="52">
        <v>350000</v>
      </c>
      <c r="E20" s="52">
        <v>400000</v>
      </c>
      <c r="F20" s="52">
        <v>300000</v>
      </c>
      <c r="G20" s="52">
        <v>400000</v>
      </c>
      <c r="H20" s="52">
        <v>500000</v>
      </c>
      <c r="I20" s="52">
        <v>500000</v>
      </c>
      <c r="J20" s="52">
        <v>500000</v>
      </c>
      <c r="K20" s="52">
        <v>400000</v>
      </c>
      <c r="L20" s="52">
        <v>500000</v>
      </c>
      <c r="M20" s="52">
        <v>500000</v>
      </c>
      <c r="N20" s="52">
        <v>500000</v>
      </c>
      <c r="O20" s="49">
        <f t="shared" si="0"/>
        <v>5350000</v>
      </c>
      <c r="P20" s="50">
        <f t="shared" si="1"/>
        <v>0.39925373134328357</v>
      </c>
      <c r="Q20" s="49">
        <f t="shared" si="2"/>
        <v>445833.33333333331</v>
      </c>
    </row>
    <row r="21" spans="2:18" ht="16.5" thickTop="1" thickBot="1">
      <c r="B21" s="76" t="s">
        <v>59</v>
      </c>
      <c r="C21" s="52"/>
      <c r="D21" s="52"/>
      <c r="E21" s="52"/>
      <c r="F21" s="52"/>
      <c r="G21" s="51"/>
      <c r="H21" s="52"/>
      <c r="I21" s="52"/>
      <c r="J21" s="51"/>
      <c r="K21" s="52"/>
      <c r="L21" s="51"/>
      <c r="M21" s="52">
        <v>400000</v>
      </c>
      <c r="N21" s="51"/>
      <c r="O21" s="49">
        <f t="shared" si="0"/>
        <v>400000</v>
      </c>
      <c r="P21" s="50">
        <f t="shared" si="1"/>
        <v>2.9850746268656716E-2</v>
      </c>
      <c r="Q21" s="49">
        <f t="shared" si="2"/>
        <v>33333.333333333336</v>
      </c>
    </row>
    <row r="22" spans="2:18" ht="16.5" thickTop="1" thickBot="1">
      <c r="B22" s="76" t="s">
        <v>100</v>
      </c>
      <c r="C22" s="52"/>
      <c r="D22" s="52"/>
      <c r="E22" s="52"/>
      <c r="F22" s="52"/>
      <c r="G22" s="51"/>
      <c r="H22" s="52"/>
      <c r="I22" s="52"/>
      <c r="J22" s="51"/>
      <c r="K22" s="52"/>
      <c r="L22" s="51"/>
      <c r="M22" s="52"/>
      <c r="N22" s="51">
        <v>3000000</v>
      </c>
      <c r="O22" s="49">
        <f t="shared" si="0"/>
        <v>3000000</v>
      </c>
      <c r="P22" s="50">
        <f t="shared" si="1"/>
        <v>0.22388059701492538</v>
      </c>
      <c r="Q22" s="49">
        <f t="shared" si="2"/>
        <v>250000</v>
      </c>
    </row>
    <row r="23" spans="2:18" ht="16.5" thickTop="1" thickBot="1">
      <c r="B23" s="76"/>
      <c r="C23" s="52"/>
      <c r="D23" s="52"/>
      <c r="E23" s="52"/>
      <c r="F23" s="52"/>
      <c r="G23" s="51"/>
      <c r="H23" s="52"/>
      <c r="I23" s="52"/>
      <c r="J23" s="51"/>
      <c r="K23" s="52"/>
      <c r="L23" s="51"/>
      <c r="M23" s="52"/>
      <c r="N23" s="51"/>
      <c r="O23" s="49">
        <f t="shared" si="0"/>
        <v>0</v>
      </c>
      <c r="P23" s="50">
        <f t="shared" si="1"/>
        <v>0</v>
      </c>
      <c r="Q23" s="49">
        <f t="shared" si="2"/>
        <v>0</v>
      </c>
    </row>
    <row r="24" spans="2:18" ht="16.5" thickTop="1" thickBot="1">
      <c r="B24" s="76"/>
      <c r="C24" s="52"/>
      <c r="D24" s="52"/>
      <c r="E24" s="52"/>
      <c r="F24" s="52"/>
      <c r="G24" s="51"/>
      <c r="H24" s="52"/>
      <c r="I24" s="52"/>
      <c r="J24" s="51"/>
      <c r="K24" s="52"/>
      <c r="L24" s="51"/>
      <c r="M24" s="52"/>
      <c r="N24" s="51"/>
      <c r="O24" s="49">
        <f t="shared" si="0"/>
        <v>0</v>
      </c>
      <c r="P24" s="50">
        <f t="shared" si="1"/>
        <v>0</v>
      </c>
      <c r="Q24" s="49">
        <f t="shared" si="2"/>
        <v>0</v>
      </c>
    </row>
    <row r="25" spans="2:18" ht="16.5" thickTop="1" thickBot="1">
      <c r="B25" s="68" t="s">
        <v>34</v>
      </c>
      <c r="C25" s="52"/>
      <c r="D25" s="52"/>
      <c r="E25" s="52"/>
      <c r="F25" s="52"/>
      <c r="G25" s="51"/>
      <c r="H25" s="52"/>
      <c r="I25" s="52"/>
      <c r="J25" s="51"/>
      <c r="K25" s="52"/>
      <c r="L25" s="51"/>
      <c r="M25" s="52"/>
      <c r="N25" s="51">
        <v>50000</v>
      </c>
      <c r="O25" s="49">
        <f t="shared" si="0"/>
        <v>50000</v>
      </c>
      <c r="P25" s="50">
        <f t="shared" si="1"/>
        <v>3.7313432835820895E-3</v>
      </c>
      <c r="Q25" s="49">
        <f t="shared" si="2"/>
        <v>4166.666666666667</v>
      </c>
    </row>
    <row r="26" spans="2:18" ht="16.5" thickTop="1" thickBot="1">
      <c r="B26" s="159" t="s">
        <v>33</v>
      </c>
      <c r="C26" s="160"/>
      <c r="D26" s="160"/>
      <c r="E26" s="160"/>
      <c r="F26" s="160"/>
      <c r="G26" s="160"/>
      <c r="H26" s="160"/>
      <c r="I26" s="160"/>
      <c r="J26" s="160"/>
      <c r="K26" s="160"/>
      <c r="L26" s="160"/>
      <c r="M26" s="160"/>
      <c r="N26" s="161"/>
      <c r="O26" s="75">
        <f>SUM(O17:O25)</f>
        <v>13400000</v>
      </c>
      <c r="P26" s="74">
        <f t="shared" si="1"/>
        <v>1</v>
      </c>
      <c r="Q26" s="45">
        <f t="shared" si="2"/>
        <v>1116666.6666666667</v>
      </c>
    </row>
    <row r="27" spans="2:18" ht="16.5" thickTop="1" thickBot="1">
      <c r="B27" s="73" t="s">
        <v>15</v>
      </c>
      <c r="C27" s="72"/>
      <c r="D27" s="72"/>
      <c r="E27" s="72"/>
      <c r="F27" s="72"/>
      <c r="G27" s="72"/>
      <c r="H27" s="72"/>
      <c r="I27" s="72"/>
      <c r="J27" s="72"/>
      <c r="K27" s="72"/>
      <c r="L27" s="72"/>
      <c r="M27" s="72"/>
      <c r="N27" s="72"/>
      <c r="O27" s="72"/>
      <c r="P27" s="71"/>
      <c r="Q27" s="71"/>
    </row>
    <row r="28" spans="2:18" ht="16.5" thickTop="1" thickBot="1">
      <c r="B28" s="70" t="s">
        <v>32</v>
      </c>
      <c r="C28" s="101"/>
      <c r="D28" s="52"/>
      <c r="E28" s="51"/>
      <c r="F28" s="52"/>
      <c r="G28" s="51"/>
      <c r="H28" s="52"/>
      <c r="I28" s="51"/>
      <c r="J28" s="52"/>
      <c r="K28" s="51"/>
      <c r="L28" s="52"/>
      <c r="M28" s="51"/>
      <c r="N28" s="52"/>
      <c r="O28" s="66">
        <f t="shared" ref="O28:O48" si="3">SUM(C28:N28)</f>
        <v>0</v>
      </c>
      <c r="P28" s="50">
        <f t="shared" ref="P28:P49" si="4">O28/$O$26</f>
        <v>0</v>
      </c>
      <c r="Q28" s="49">
        <f t="shared" ref="Q28:Q49" si="5">O28/12</f>
        <v>0</v>
      </c>
    </row>
    <row r="29" spans="2:18" ht="16.5" thickTop="1" thickBot="1">
      <c r="B29" s="69" t="s">
        <v>31</v>
      </c>
      <c r="C29" s="101"/>
      <c r="D29" s="55"/>
      <c r="E29" s="54"/>
      <c r="F29" s="55"/>
      <c r="G29" s="54"/>
      <c r="H29" s="55"/>
      <c r="I29" s="54"/>
      <c r="J29" s="55"/>
      <c r="K29" s="54"/>
      <c r="L29" s="55"/>
      <c r="M29" s="54"/>
      <c r="N29" s="55"/>
      <c r="O29" s="67">
        <f t="shared" si="3"/>
        <v>0</v>
      </c>
      <c r="P29" s="50">
        <f t="shared" si="4"/>
        <v>0</v>
      </c>
      <c r="Q29" s="49">
        <f t="shared" si="5"/>
        <v>0</v>
      </c>
    </row>
    <row r="30" spans="2:18" ht="16.5" thickTop="1" thickBot="1">
      <c r="B30" s="68" t="s">
        <v>30</v>
      </c>
      <c r="C30" s="101">
        <v>30000</v>
      </c>
      <c r="D30" s="101">
        <v>30000</v>
      </c>
      <c r="E30" s="101">
        <v>30000</v>
      </c>
      <c r="F30" s="101">
        <v>30000</v>
      </c>
      <c r="G30" s="101">
        <v>30000</v>
      </c>
      <c r="H30" s="101">
        <v>30000</v>
      </c>
      <c r="I30" s="101">
        <v>30000</v>
      </c>
      <c r="J30" s="101">
        <v>30000</v>
      </c>
      <c r="K30" s="101">
        <v>30000</v>
      </c>
      <c r="L30" s="101">
        <v>30000</v>
      </c>
      <c r="M30" s="101">
        <v>30000</v>
      </c>
      <c r="N30" s="101">
        <v>30000</v>
      </c>
      <c r="O30" s="66">
        <f t="shared" si="3"/>
        <v>360000</v>
      </c>
      <c r="P30" s="50">
        <f t="shared" si="4"/>
        <v>2.6865671641791045E-2</v>
      </c>
      <c r="Q30" s="49">
        <f t="shared" si="5"/>
        <v>30000</v>
      </c>
    </row>
    <row r="31" spans="2:18" ht="16.5" thickTop="1" thickBot="1">
      <c r="B31" s="38" t="s">
        <v>19</v>
      </c>
      <c r="C31" s="33">
        <v>200000</v>
      </c>
      <c r="D31" s="33">
        <v>200000</v>
      </c>
      <c r="E31" s="33">
        <v>200000</v>
      </c>
      <c r="F31" s="33">
        <v>200000</v>
      </c>
      <c r="G31" s="33">
        <v>200000</v>
      </c>
      <c r="H31" s="33">
        <v>200000</v>
      </c>
      <c r="I31" s="33">
        <v>200000</v>
      </c>
      <c r="J31" s="33">
        <v>200000</v>
      </c>
      <c r="K31" s="33">
        <v>200000</v>
      </c>
      <c r="L31" s="33">
        <v>180000</v>
      </c>
      <c r="M31" s="33">
        <v>200000</v>
      </c>
      <c r="N31" s="33">
        <v>200000</v>
      </c>
      <c r="O31" s="66">
        <f t="shared" si="3"/>
        <v>2380000</v>
      </c>
      <c r="P31" s="50">
        <f t="shared" si="4"/>
        <v>0.17761194029850746</v>
      </c>
      <c r="Q31" s="49">
        <f t="shared" si="5"/>
        <v>198333.33333333334</v>
      </c>
    </row>
    <row r="32" spans="2:18" ht="16.5" thickTop="1" thickBot="1">
      <c r="B32" s="39" t="s">
        <v>25</v>
      </c>
      <c r="C32" s="33"/>
      <c r="D32" s="33"/>
      <c r="E32" s="33"/>
      <c r="F32" s="33"/>
      <c r="G32" s="33"/>
      <c r="H32" s="33"/>
      <c r="I32" s="33"/>
      <c r="J32" s="33"/>
      <c r="K32" s="33"/>
      <c r="L32" s="33"/>
      <c r="M32" s="33"/>
      <c r="N32" s="33"/>
      <c r="O32" s="66">
        <f t="shared" si="3"/>
        <v>0</v>
      </c>
      <c r="P32" s="50">
        <f t="shared" si="4"/>
        <v>0</v>
      </c>
      <c r="Q32" s="49">
        <f t="shared" si="5"/>
        <v>0</v>
      </c>
    </row>
    <row r="33" spans="2:17" ht="16.5" thickTop="1" thickBot="1">
      <c r="B33" s="40" t="s">
        <v>20</v>
      </c>
      <c r="C33" s="33">
        <v>30000</v>
      </c>
      <c r="D33" s="33">
        <v>30000</v>
      </c>
      <c r="E33" s="33">
        <v>30000</v>
      </c>
      <c r="F33" s="33">
        <v>30000</v>
      </c>
      <c r="G33" s="33">
        <v>30000</v>
      </c>
      <c r="H33" s="33">
        <v>30000</v>
      </c>
      <c r="I33" s="33">
        <v>30000</v>
      </c>
      <c r="J33" s="33">
        <v>30000</v>
      </c>
      <c r="K33" s="33">
        <v>30000</v>
      </c>
      <c r="L33" s="33">
        <v>40000</v>
      </c>
      <c r="M33" s="33">
        <v>30000</v>
      </c>
      <c r="N33" s="33">
        <v>30000</v>
      </c>
      <c r="O33" s="66">
        <f t="shared" si="3"/>
        <v>370000</v>
      </c>
      <c r="P33" s="50">
        <f t="shared" si="4"/>
        <v>2.7611940298507463E-2</v>
      </c>
      <c r="Q33" s="49">
        <f t="shared" si="5"/>
        <v>30833.333333333332</v>
      </c>
    </row>
    <row r="34" spans="2:17" ht="16.5" thickTop="1" thickBot="1">
      <c r="B34" s="39" t="s">
        <v>21</v>
      </c>
      <c r="C34" s="33">
        <v>20000</v>
      </c>
      <c r="D34" s="33">
        <v>20000</v>
      </c>
      <c r="E34" s="33">
        <v>20000</v>
      </c>
      <c r="F34" s="33">
        <v>20000</v>
      </c>
      <c r="G34" s="33">
        <v>20000</v>
      </c>
      <c r="H34" s="33">
        <v>20000</v>
      </c>
      <c r="I34" s="33">
        <v>20000</v>
      </c>
      <c r="J34" s="33">
        <v>20000</v>
      </c>
      <c r="K34" s="33">
        <v>20000</v>
      </c>
      <c r="L34" s="33">
        <v>20000</v>
      </c>
      <c r="M34" s="33">
        <v>20000</v>
      </c>
      <c r="N34" s="33">
        <v>20000</v>
      </c>
      <c r="O34" s="66">
        <f t="shared" si="3"/>
        <v>240000</v>
      </c>
      <c r="P34" s="50">
        <f t="shared" si="4"/>
        <v>1.7910447761194031E-2</v>
      </c>
      <c r="Q34" s="49">
        <f t="shared" si="5"/>
        <v>20000</v>
      </c>
    </row>
    <row r="35" spans="2:17" ht="16.5" thickTop="1" thickBot="1">
      <c r="B35" s="40" t="s">
        <v>22</v>
      </c>
      <c r="C35" s="33">
        <v>7000</v>
      </c>
      <c r="D35" s="33">
        <v>7000</v>
      </c>
      <c r="E35" s="33">
        <v>7000</v>
      </c>
      <c r="F35" s="33">
        <v>7000</v>
      </c>
      <c r="G35" s="33">
        <v>7000</v>
      </c>
      <c r="H35" s="33">
        <v>7000</v>
      </c>
      <c r="I35" s="33">
        <v>7000</v>
      </c>
      <c r="J35" s="33">
        <v>7000</v>
      </c>
      <c r="K35" s="33">
        <v>7000</v>
      </c>
      <c r="L35" s="33">
        <v>7000</v>
      </c>
      <c r="M35" s="33">
        <v>7000</v>
      </c>
      <c r="N35" s="33">
        <v>7000</v>
      </c>
      <c r="O35" s="66">
        <f t="shared" si="3"/>
        <v>84000</v>
      </c>
      <c r="P35" s="50">
        <f t="shared" si="4"/>
        <v>6.2686567164179103E-3</v>
      </c>
      <c r="Q35" s="49">
        <f t="shared" si="5"/>
        <v>7000</v>
      </c>
    </row>
    <row r="36" spans="2:17" ht="30" thickTop="1" thickBot="1">
      <c r="B36" s="41" t="s">
        <v>84</v>
      </c>
      <c r="C36" s="33"/>
      <c r="D36" s="33"/>
      <c r="E36" s="33"/>
      <c r="F36" s="33"/>
      <c r="G36" s="33"/>
      <c r="H36" s="33"/>
      <c r="I36" s="33"/>
      <c r="J36" s="33"/>
      <c r="K36" s="33"/>
      <c r="L36" s="33"/>
      <c r="M36" s="33"/>
      <c r="N36" s="33"/>
      <c r="O36" s="66">
        <f t="shared" si="3"/>
        <v>0</v>
      </c>
      <c r="P36" s="50">
        <f t="shared" si="4"/>
        <v>0</v>
      </c>
      <c r="Q36" s="49">
        <f t="shared" si="5"/>
        <v>0</v>
      </c>
    </row>
    <row r="37" spans="2:17" ht="30" thickTop="1" thickBot="1">
      <c r="B37" s="40" t="s">
        <v>23</v>
      </c>
      <c r="C37" s="33"/>
      <c r="D37" s="33"/>
      <c r="E37" s="33"/>
      <c r="F37" s="33"/>
      <c r="G37" s="33"/>
      <c r="H37" s="33"/>
      <c r="I37" s="33"/>
      <c r="J37" s="33"/>
      <c r="K37" s="33"/>
      <c r="L37" s="33"/>
      <c r="M37" s="33"/>
      <c r="N37" s="33"/>
      <c r="O37" s="66">
        <f t="shared" si="3"/>
        <v>0</v>
      </c>
      <c r="P37" s="50">
        <f t="shared" si="4"/>
        <v>0</v>
      </c>
      <c r="Q37" s="49">
        <f t="shared" si="5"/>
        <v>0</v>
      </c>
    </row>
    <row r="38" spans="2:17" ht="30" thickTop="1" thickBot="1">
      <c r="B38" s="39" t="s">
        <v>24</v>
      </c>
      <c r="C38" s="33">
        <v>100000</v>
      </c>
      <c r="D38" s="33">
        <v>100000</v>
      </c>
      <c r="E38" s="33">
        <v>100000</v>
      </c>
      <c r="F38" s="33">
        <v>100000</v>
      </c>
      <c r="G38" s="33">
        <v>100000</v>
      </c>
      <c r="H38" s="33">
        <v>100000</v>
      </c>
      <c r="I38" s="33">
        <v>100000</v>
      </c>
      <c r="J38" s="33">
        <v>100000</v>
      </c>
      <c r="K38" s="33">
        <v>100000</v>
      </c>
      <c r="L38" s="33">
        <v>100000</v>
      </c>
      <c r="M38" s="33">
        <v>100000</v>
      </c>
      <c r="N38" s="33">
        <v>100000</v>
      </c>
      <c r="O38" s="66">
        <f t="shared" si="3"/>
        <v>1200000</v>
      </c>
      <c r="P38" s="50">
        <f t="shared" si="4"/>
        <v>8.9552238805970144E-2</v>
      </c>
      <c r="Q38" s="49">
        <f t="shared" si="5"/>
        <v>100000</v>
      </c>
    </row>
    <row r="39" spans="2:17" ht="16.5" thickTop="1" thickBot="1">
      <c r="B39" s="86" t="s">
        <v>82</v>
      </c>
      <c r="C39" s="33"/>
      <c r="D39" s="33"/>
      <c r="E39" s="33"/>
      <c r="F39" s="33"/>
      <c r="G39" s="33"/>
      <c r="H39" s="33"/>
      <c r="I39" s="33"/>
      <c r="J39" s="33"/>
      <c r="K39" s="33"/>
      <c r="L39" s="33"/>
      <c r="M39" s="33"/>
      <c r="N39" s="33"/>
      <c r="O39" s="66">
        <f t="shared" si="3"/>
        <v>0</v>
      </c>
      <c r="P39" s="50">
        <f t="shared" si="4"/>
        <v>0</v>
      </c>
      <c r="Q39" s="49">
        <f t="shared" si="5"/>
        <v>0</v>
      </c>
    </row>
    <row r="40" spans="2:17" ht="16.5" thickTop="1" thickBot="1">
      <c r="B40" s="39" t="s">
        <v>78</v>
      </c>
      <c r="C40" s="33">
        <v>80000</v>
      </c>
      <c r="D40" s="33">
        <v>80000</v>
      </c>
      <c r="E40" s="33">
        <v>80000</v>
      </c>
      <c r="F40" s="33">
        <v>80000</v>
      </c>
      <c r="G40" s="33">
        <v>80000</v>
      </c>
      <c r="H40" s="33">
        <v>80000</v>
      </c>
      <c r="I40" s="33">
        <v>80000</v>
      </c>
      <c r="J40" s="33">
        <v>80000</v>
      </c>
      <c r="K40" s="33">
        <v>80000</v>
      </c>
      <c r="L40" s="33">
        <v>80000</v>
      </c>
      <c r="M40" s="33">
        <v>80000</v>
      </c>
      <c r="N40" s="33">
        <v>80000</v>
      </c>
      <c r="O40" s="65">
        <f t="shared" si="3"/>
        <v>960000</v>
      </c>
      <c r="P40" s="50">
        <f t="shared" si="4"/>
        <v>7.1641791044776124E-2</v>
      </c>
      <c r="Q40" s="49">
        <f t="shared" si="5"/>
        <v>80000</v>
      </c>
    </row>
    <row r="41" spans="2:17" ht="16.5" thickTop="1" thickBot="1">
      <c r="B41" s="40" t="s">
        <v>79</v>
      </c>
      <c r="C41" s="33"/>
      <c r="D41" s="33"/>
      <c r="E41" s="33"/>
      <c r="F41" s="33"/>
      <c r="G41" s="33"/>
      <c r="H41" s="33"/>
      <c r="I41" s="33"/>
      <c r="J41" s="33"/>
      <c r="K41" s="33"/>
      <c r="L41" s="33"/>
      <c r="M41" s="33"/>
      <c r="N41" s="33"/>
      <c r="O41" s="66">
        <f t="shared" si="3"/>
        <v>0</v>
      </c>
      <c r="P41" s="50">
        <f t="shared" si="4"/>
        <v>0</v>
      </c>
      <c r="Q41" s="49">
        <f t="shared" si="5"/>
        <v>0</v>
      </c>
    </row>
    <row r="42" spans="2:17" ht="16.5" thickTop="1" thickBot="1">
      <c r="B42" s="39" t="s">
        <v>80</v>
      </c>
      <c r="C42" s="33">
        <v>25000</v>
      </c>
      <c r="D42" s="33">
        <v>25000</v>
      </c>
      <c r="E42" s="33">
        <v>25000</v>
      </c>
      <c r="F42" s="33">
        <v>25000</v>
      </c>
      <c r="G42" s="33">
        <v>25000</v>
      </c>
      <c r="H42" s="33">
        <v>25000</v>
      </c>
      <c r="I42" s="33">
        <v>25000</v>
      </c>
      <c r="J42" s="33">
        <v>25000</v>
      </c>
      <c r="K42" s="33">
        <v>25000</v>
      </c>
      <c r="L42" s="33">
        <v>25000</v>
      </c>
      <c r="M42" s="33">
        <v>25000</v>
      </c>
      <c r="N42" s="33">
        <v>25000</v>
      </c>
      <c r="O42" s="65">
        <f t="shared" si="3"/>
        <v>300000</v>
      </c>
      <c r="P42" s="50">
        <f t="shared" si="4"/>
        <v>2.2388059701492536E-2</v>
      </c>
      <c r="Q42" s="49">
        <f t="shared" si="5"/>
        <v>25000</v>
      </c>
    </row>
    <row r="43" spans="2:17" ht="16.5" thickTop="1" thickBot="1">
      <c r="B43" s="40" t="s">
        <v>81</v>
      </c>
      <c r="C43" s="33">
        <v>20000</v>
      </c>
      <c r="D43" s="33">
        <v>20000</v>
      </c>
      <c r="E43" s="33">
        <v>20000</v>
      </c>
      <c r="F43" s="33">
        <v>20000</v>
      </c>
      <c r="G43" s="33">
        <v>20000</v>
      </c>
      <c r="H43" s="33">
        <v>20000</v>
      </c>
      <c r="I43" s="33">
        <v>20000</v>
      </c>
      <c r="J43" s="33">
        <v>20000</v>
      </c>
      <c r="K43" s="33">
        <v>20000</v>
      </c>
      <c r="L43" s="33">
        <v>20000</v>
      </c>
      <c r="M43" s="33">
        <v>20000</v>
      </c>
      <c r="N43" s="33">
        <v>20000</v>
      </c>
      <c r="O43" s="65">
        <f t="shared" si="3"/>
        <v>240000</v>
      </c>
      <c r="P43" s="50">
        <f t="shared" si="4"/>
        <v>1.7910447761194031E-2</v>
      </c>
      <c r="Q43" s="49">
        <f t="shared" si="5"/>
        <v>20000</v>
      </c>
    </row>
    <row r="44" spans="2:17" ht="16.5" thickTop="1" thickBot="1">
      <c r="B44" s="87" t="s">
        <v>101</v>
      </c>
      <c r="C44" s="33"/>
      <c r="D44" s="33"/>
      <c r="E44" s="33"/>
      <c r="F44" s="33"/>
      <c r="G44" s="33"/>
      <c r="H44" s="33"/>
      <c r="I44" s="33"/>
      <c r="J44" s="33"/>
      <c r="K44" s="33"/>
      <c r="L44" s="33"/>
      <c r="M44" s="33"/>
      <c r="N44" s="33"/>
      <c r="O44" s="62">
        <f t="shared" si="3"/>
        <v>0</v>
      </c>
      <c r="P44" s="50">
        <f t="shared" si="4"/>
        <v>0</v>
      </c>
      <c r="Q44" s="49">
        <f t="shared" si="5"/>
        <v>0</v>
      </c>
    </row>
    <row r="45" spans="2:17" ht="16.5" thickTop="1" thickBot="1">
      <c r="B45" s="40" t="s">
        <v>60</v>
      </c>
      <c r="C45" s="33"/>
      <c r="D45" s="33"/>
      <c r="E45" s="33"/>
      <c r="F45" s="33"/>
      <c r="G45" s="33"/>
      <c r="H45" s="33"/>
      <c r="I45" s="33"/>
      <c r="J45" s="33"/>
      <c r="K45" s="33"/>
      <c r="L45" s="33"/>
      <c r="M45" s="33"/>
      <c r="N45" s="33"/>
      <c r="O45" s="62">
        <f t="shared" si="3"/>
        <v>0</v>
      </c>
      <c r="P45" s="50">
        <f t="shared" si="4"/>
        <v>0</v>
      </c>
      <c r="Q45" s="49">
        <f t="shared" si="5"/>
        <v>0</v>
      </c>
    </row>
    <row r="46" spans="2:17" ht="16.5" thickTop="1" thickBot="1">
      <c r="B46" s="39"/>
      <c r="C46" s="33"/>
      <c r="D46" s="64"/>
      <c r="E46" s="63"/>
      <c r="F46" s="64"/>
      <c r="G46" s="63"/>
      <c r="H46" s="64"/>
      <c r="I46" s="63"/>
      <c r="J46" s="64"/>
      <c r="K46" s="63"/>
      <c r="L46" s="64"/>
      <c r="M46" s="63"/>
      <c r="N46" s="64"/>
      <c r="O46" s="62">
        <f t="shared" si="3"/>
        <v>0</v>
      </c>
      <c r="P46" s="50">
        <f t="shared" si="4"/>
        <v>0</v>
      </c>
      <c r="Q46" s="49">
        <f t="shared" si="5"/>
        <v>0</v>
      </c>
    </row>
    <row r="47" spans="2:17" ht="16.5" thickTop="1" thickBot="1">
      <c r="B47" s="40"/>
      <c r="C47" s="64"/>
      <c r="D47" s="64"/>
      <c r="E47" s="63"/>
      <c r="F47" s="64"/>
      <c r="G47" s="63"/>
      <c r="H47" s="64"/>
      <c r="I47" s="63"/>
      <c r="J47" s="64"/>
      <c r="K47" s="63"/>
      <c r="L47" s="64"/>
      <c r="M47" s="63"/>
      <c r="N47" s="64"/>
      <c r="O47" s="62">
        <f t="shared" si="3"/>
        <v>0</v>
      </c>
      <c r="P47" s="50">
        <f t="shared" si="4"/>
        <v>0</v>
      </c>
      <c r="Q47" s="49">
        <f t="shared" si="5"/>
        <v>0</v>
      </c>
    </row>
    <row r="48" spans="2:17" ht="16.5" thickTop="1" thickBot="1">
      <c r="B48" s="39"/>
      <c r="C48" s="52"/>
      <c r="D48" s="52"/>
      <c r="E48" s="63"/>
      <c r="F48" s="52"/>
      <c r="G48" s="63"/>
      <c r="H48" s="52"/>
      <c r="I48" s="63"/>
      <c r="J48" s="52"/>
      <c r="K48" s="63"/>
      <c r="L48" s="52"/>
      <c r="M48" s="63"/>
      <c r="N48" s="52"/>
      <c r="O48" s="62">
        <f t="shared" si="3"/>
        <v>0</v>
      </c>
      <c r="P48" s="50">
        <f t="shared" si="4"/>
        <v>0</v>
      </c>
      <c r="Q48" s="49">
        <f t="shared" si="5"/>
        <v>0</v>
      </c>
    </row>
    <row r="49" spans="2:17" ht="16.5" thickTop="1" thickBot="1">
      <c r="B49" s="136" t="s">
        <v>29</v>
      </c>
      <c r="C49" s="137"/>
      <c r="D49" s="137"/>
      <c r="E49" s="137"/>
      <c r="F49" s="137"/>
      <c r="G49" s="137"/>
      <c r="H49" s="137"/>
      <c r="I49" s="137"/>
      <c r="J49" s="137"/>
      <c r="K49" s="137"/>
      <c r="L49" s="137"/>
      <c r="M49" s="137"/>
      <c r="N49" s="138"/>
      <c r="O49" s="61">
        <f>SUM(O28:O48)</f>
        <v>6134000</v>
      </c>
      <c r="P49" s="60">
        <f t="shared" si="4"/>
        <v>0.45776119402985077</v>
      </c>
      <c r="Q49" s="45">
        <f t="shared" si="5"/>
        <v>511166.66666666669</v>
      </c>
    </row>
    <row r="50" spans="2:17" ht="16.5" thickTop="1" thickBot="1">
      <c r="B50" s="59" t="s">
        <v>17</v>
      </c>
      <c r="C50" s="58"/>
      <c r="D50" s="58"/>
      <c r="E50" s="58"/>
      <c r="F50" s="58"/>
      <c r="G50" s="58"/>
      <c r="H50" s="58"/>
      <c r="I50" s="58"/>
      <c r="J50" s="58"/>
      <c r="K50" s="58"/>
      <c r="L50" s="58"/>
      <c r="M50" s="58"/>
      <c r="N50" s="58"/>
      <c r="O50" s="58"/>
      <c r="P50" s="57"/>
      <c r="Q50" s="57"/>
    </row>
    <row r="51" spans="2:17" ht="16.5" thickTop="1" thickBot="1">
      <c r="B51" s="42" t="s">
        <v>26</v>
      </c>
      <c r="C51" s="33">
        <v>20000</v>
      </c>
      <c r="D51" s="33">
        <v>20000</v>
      </c>
      <c r="E51" s="33">
        <v>20000</v>
      </c>
      <c r="F51" s="33">
        <v>20000</v>
      </c>
      <c r="G51" s="33">
        <v>20000</v>
      </c>
      <c r="H51" s="33">
        <v>40000</v>
      </c>
      <c r="I51" s="33">
        <v>40000</v>
      </c>
      <c r="J51" s="33">
        <v>40000</v>
      </c>
      <c r="K51" s="33">
        <v>40000</v>
      </c>
      <c r="L51" s="33">
        <v>40000</v>
      </c>
      <c r="M51" s="33">
        <v>20000</v>
      </c>
      <c r="N51" s="33">
        <v>20000</v>
      </c>
      <c r="O51" s="49">
        <f t="shared" ref="O51:O72" si="6">SUM(C51:N51)</f>
        <v>340000</v>
      </c>
      <c r="P51" s="50">
        <f t="shared" ref="P51:P74" si="7">O51/$O$26</f>
        <v>2.5373134328358207E-2</v>
      </c>
      <c r="Q51" s="49">
        <f t="shared" ref="Q51:Q74" si="8">O51/12</f>
        <v>28333.333333333332</v>
      </c>
    </row>
    <row r="52" spans="2:17" ht="16.5" thickTop="1" thickBot="1">
      <c r="B52" s="40" t="s">
        <v>73</v>
      </c>
      <c r="C52" s="33"/>
      <c r="D52" s="33"/>
      <c r="E52" s="33"/>
      <c r="F52" s="33"/>
      <c r="G52" s="33"/>
      <c r="H52" s="33"/>
      <c r="I52" s="33"/>
      <c r="J52" s="33"/>
      <c r="K52" s="33"/>
      <c r="L52" s="33"/>
      <c r="M52" s="33"/>
      <c r="N52" s="33"/>
      <c r="O52" s="56">
        <f t="shared" si="6"/>
        <v>0</v>
      </c>
      <c r="P52" s="50">
        <f t="shared" si="7"/>
        <v>0</v>
      </c>
      <c r="Q52" s="49">
        <f t="shared" si="8"/>
        <v>0</v>
      </c>
    </row>
    <row r="53" spans="2:17" ht="16.5" thickTop="1" thickBot="1">
      <c r="B53" s="39" t="s">
        <v>74</v>
      </c>
      <c r="C53" s="33"/>
      <c r="D53" s="33"/>
      <c r="E53" s="33"/>
      <c r="F53" s="33"/>
      <c r="G53" s="33"/>
      <c r="H53" s="33"/>
      <c r="I53" s="33"/>
      <c r="J53" s="33"/>
      <c r="K53" s="33"/>
      <c r="L53" s="33"/>
      <c r="M53" s="33"/>
      <c r="N53" s="33"/>
      <c r="O53" s="56"/>
      <c r="P53" s="50"/>
      <c r="Q53" s="49"/>
    </row>
    <row r="54" spans="2:17" ht="16.5" thickTop="1" thickBot="1">
      <c r="B54" s="86" t="s">
        <v>77</v>
      </c>
      <c r="C54" s="33"/>
      <c r="D54" s="33"/>
      <c r="E54" s="33"/>
      <c r="F54" s="33"/>
      <c r="G54" s="33"/>
      <c r="H54" s="33"/>
      <c r="I54" s="33"/>
      <c r="J54" s="33"/>
      <c r="K54" s="33"/>
      <c r="L54" s="33"/>
      <c r="M54" s="33"/>
      <c r="N54" s="33"/>
      <c r="O54" s="56">
        <f t="shared" si="6"/>
        <v>0</v>
      </c>
      <c r="P54" s="50">
        <f t="shared" si="7"/>
        <v>0</v>
      </c>
      <c r="Q54" s="49">
        <f t="shared" si="8"/>
        <v>0</v>
      </c>
    </row>
    <row r="55" spans="2:17" ht="16.5" thickTop="1" thickBot="1">
      <c r="B55" s="39" t="s">
        <v>75</v>
      </c>
      <c r="C55" s="33"/>
      <c r="D55" s="33"/>
      <c r="E55" s="33"/>
      <c r="F55" s="33"/>
      <c r="G55" s="33"/>
      <c r="H55" s="33"/>
      <c r="I55" s="33"/>
      <c r="J55" s="33"/>
      <c r="K55" s="33"/>
      <c r="L55" s="33"/>
      <c r="M55" s="33"/>
      <c r="N55" s="33"/>
      <c r="O55" s="56"/>
      <c r="P55" s="50"/>
      <c r="Q55" s="49"/>
    </row>
    <row r="56" spans="2:17" ht="16.5" thickTop="1" thickBot="1">
      <c r="B56" s="40" t="s">
        <v>76</v>
      </c>
      <c r="C56" s="33">
        <v>25000</v>
      </c>
      <c r="D56" s="33">
        <v>25000</v>
      </c>
      <c r="E56" s="33">
        <v>25000</v>
      </c>
      <c r="F56" s="33">
        <v>25000</v>
      </c>
      <c r="G56" s="33">
        <v>25000</v>
      </c>
      <c r="H56" s="33">
        <v>25000</v>
      </c>
      <c r="I56" s="33">
        <v>25000</v>
      </c>
      <c r="J56" s="33">
        <v>25000</v>
      </c>
      <c r="K56" s="33">
        <v>25000</v>
      </c>
      <c r="L56" s="33">
        <v>50000</v>
      </c>
      <c r="M56" s="33">
        <v>25000</v>
      </c>
      <c r="N56" s="33">
        <v>25000</v>
      </c>
      <c r="O56" s="56">
        <f t="shared" si="6"/>
        <v>325000</v>
      </c>
      <c r="P56" s="50">
        <f t="shared" si="7"/>
        <v>2.4253731343283583E-2</v>
      </c>
      <c r="Q56" s="49">
        <f t="shared" si="8"/>
        <v>27083.333333333332</v>
      </c>
    </row>
    <row r="57" spans="2:17" ht="16.5" thickTop="1" thickBot="1">
      <c r="B57" s="89" t="s">
        <v>85</v>
      </c>
      <c r="C57" s="33"/>
      <c r="D57" s="33"/>
      <c r="E57" s="33"/>
      <c r="F57" s="33"/>
      <c r="G57" s="33"/>
      <c r="H57" s="33"/>
      <c r="I57" s="33"/>
      <c r="J57" s="33"/>
      <c r="K57" s="33"/>
      <c r="L57" s="33"/>
      <c r="M57" s="33"/>
      <c r="N57" s="33"/>
      <c r="O57" s="56">
        <f t="shared" si="6"/>
        <v>0</v>
      </c>
      <c r="P57" s="50">
        <f t="shared" si="7"/>
        <v>0</v>
      </c>
      <c r="Q57" s="49">
        <f t="shared" si="8"/>
        <v>0</v>
      </c>
    </row>
    <row r="58" spans="2:17" ht="16.5" thickTop="1" thickBot="1">
      <c r="B58" s="40" t="s">
        <v>70</v>
      </c>
      <c r="C58" s="33">
        <v>20000</v>
      </c>
      <c r="D58" s="33">
        <v>20000</v>
      </c>
      <c r="E58" s="33">
        <v>20000</v>
      </c>
      <c r="F58" s="33">
        <v>20000</v>
      </c>
      <c r="G58" s="33">
        <v>20000</v>
      </c>
      <c r="H58" s="33">
        <v>20000</v>
      </c>
      <c r="I58" s="33">
        <v>20000</v>
      </c>
      <c r="J58" s="33">
        <v>20000</v>
      </c>
      <c r="K58" s="33">
        <v>20000</v>
      </c>
      <c r="L58" s="33">
        <v>20000</v>
      </c>
      <c r="M58" s="33">
        <v>20000</v>
      </c>
      <c r="N58" s="33">
        <v>20000</v>
      </c>
      <c r="O58" s="53"/>
      <c r="P58" s="50"/>
      <c r="Q58" s="49"/>
    </row>
    <row r="59" spans="2:17" ht="16.5" thickTop="1" thickBot="1">
      <c r="B59" s="39" t="s">
        <v>71</v>
      </c>
      <c r="C59" s="33"/>
      <c r="D59" s="33"/>
      <c r="E59" s="33"/>
      <c r="F59" s="33"/>
      <c r="G59" s="33"/>
      <c r="H59" s="33"/>
      <c r="I59" s="33"/>
      <c r="J59" s="33"/>
      <c r="K59" s="33"/>
      <c r="L59" s="33"/>
      <c r="M59" s="33"/>
      <c r="N59" s="33"/>
      <c r="O59" s="53">
        <f t="shared" si="6"/>
        <v>0</v>
      </c>
      <c r="P59" s="50">
        <f t="shared" si="7"/>
        <v>0</v>
      </c>
      <c r="Q59" s="49">
        <f t="shared" si="8"/>
        <v>0</v>
      </c>
    </row>
    <row r="60" spans="2:17" ht="16.5" thickTop="1" thickBot="1">
      <c r="B60" s="40" t="s">
        <v>72</v>
      </c>
      <c r="C60" s="33"/>
      <c r="D60" s="33"/>
      <c r="E60" s="33"/>
      <c r="F60" s="33"/>
      <c r="G60" s="33"/>
      <c r="H60" s="33"/>
      <c r="I60" s="33"/>
      <c r="J60" s="33"/>
      <c r="K60" s="33"/>
      <c r="L60" s="33"/>
      <c r="M60" s="33"/>
      <c r="N60" s="33"/>
      <c r="O60" s="53"/>
      <c r="P60" s="50"/>
      <c r="Q60" s="49"/>
    </row>
    <row r="61" spans="2:17" ht="16.5" thickTop="1" thickBot="1">
      <c r="B61" s="87" t="s">
        <v>65</v>
      </c>
      <c r="C61" s="33"/>
      <c r="D61" s="33"/>
      <c r="E61" s="33"/>
      <c r="F61" s="33"/>
      <c r="G61" s="33"/>
      <c r="H61" s="33"/>
      <c r="I61" s="33"/>
      <c r="J61" s="33"/>
      <c r="K61" s="33"/>
      <c r="L61" s="33"/>
      <c r="M61" s="33"/>
      <c r="N61" s="33"/>
      <c r="O61" s="49">
        <f t="shared" si="6"/>
        <v>0</v>
      </c>
      <c r="P61" s="50">
        <f t="shared" si="7"/>
        <v>0</v>
      </c>
      <c r="Q61" s="49">
        <f t="shared" si="8"/>
        <v>0</v>
      </c>
    </row>
    <row r="62" spans="2:17" ht="16.5" thickTop="1" thickBot="1">
      <c r="B62" s="40" t="s">
        <v>62</v>
      </c>
      <c r="C62" s="33">
        <v>15000</v>
      </c>
      <c r="D62" s="33">
        <v>15000</v>
      </c>
      <c r="E62" s="33">
        <v>15000</v>
      </c>
      <c r="F62" s="33">
        <v>15000</v>
      </c>
      <c r="G62" s="33">
        <v>15000</v>
      </c>
      <c r="H62" s="33">
        <v>15000</v>
      </c>
      <c r="I62" s="33">
        <v>15000</v>
      </c>
      <c r="J62" s="33">
        <v>15000</v>
      </c>
      <c r="K62" s="33">
        <v>15000</v>
      </c>
      <c r="L62" s="33">
        <v>15000</v>
      </c>
      <c r="M62" s="33">
        <v>15000</v>
      </c>
      <c r="N62" s="33">
        <v>15000</v>
      </c>
      <c r="O62" s="53"/>
      <c r="P62" s="50"/>
      <c r="Q62" s="49"/>
    </row>
    <row r="63" spans="2:17" ht="16.5" thickTop="1" thickBot="1">
      <c r="B63" s="39" t="s">
        <v>63</v>
      </c>
      <c r="C63" s="33"/>
      <c r="D63" s="33"/>
      <c r="E63" s="33"/>
      <c r="F63" s="33"/>
      <c r="G63" s="33"/>
      <c r="H63" s="33"/>
      <c r="I63" s="33"/>
      <c r="J63" s="33"/>
      <c r="K63" s="33"/>
      <c r="L63" s="33"/>
      <c r="M63" s="33"/>
      <c r="N63" s="33"/>
      <c r="O63" s="53">
        <f t="shared" si="6"/>
        <v>0</v>
      </c>
      <c r="P63" s="50">
        <f t="shared" si="7"/>
        <v>0</v>
      </c>
      <c r="Q63" s="49">
        <f t="shared" si="8"/>
        <v>0</v>
      </c>
    </row>
    <row r="64" spans="2:17" ht="16.5" thickTop="1" thickBot="1">
      <c r="B64" s="40" t="s">
        <v>64</v>
      </c>
      <c r="C64" s="33"/>
      <c r="D64" s="33"/>
      <c r="E64" s="33"/>
      <c r="F64" s="33"/>
      <c r="G64" s="33"/>
      <c r="H64" s="33"/>
      <c r="I64" s="33"/>
      <c r="J64" s="33"/>
      <c r="K64" s="33"/>
      <c r="L64" s="33"/>
      <c r="M64" s="33"/>
      <c r="N64" s="33"/>
      <c r="O64" s="53"/>
      <c r="P64" s="50"/>
      <c r="Q64" s="49"/>
    </row>
    <row r="65" spans="2:17" ht="16.5" thickTop="1" thickBot="1">
      <c r="B65" s="39" t="s">
        <v>102</v>
      </c>
      <c r="C65" s="33"/>
      <c r="D65" s="33"/>
      <c r="E65" s="33"/>
      <c r="F65" s="33"/>
      <c r="G65" s="33"/>
      <c r="H65" s="33"/>
      <c r="I65" s="33"/>
      <c r="J65" s="33"/>
      <c r="K65" s="33"/>
      <c r="L65" s="33"/>
      <c r="M65" s="33"/>
      <c r="N65" s="33">
        <v>1000000</v>
      </c>
      <c r="O65" s="49">
        <f t="shared" si="6"/>
        <v>1000000</v>
      </c>
      <c r="P65" s="50">
        <f t="shared" si="7"/>
        <v>7.4626865671641784E-2</v>
      </c>
      <c r="Q65" s="49">
        <f t="shared" si="8"/>
        <v>83333.333333333328</v>
      </c>
    </row>
    <row r="66" spans="2:17" ht="16.5" thickTop="1" thickBot="1">
      <c r="B66" s="40" t="s">
        <v>69</v>
      </c>
      <c r="C66" s="33"/>
      <c r="D66" s="33"/>
      <c r="E66" s="33"/>
      <c r="F66" s="33"/>
      <c r="G66" s="33"/>
      <c r="H66" s="33"/>
      <c r="I66" s="33"/>
      <c r="J66" s="33"/>
      <c r="K66" s="33"/>
      <c r="L66" s="33"/>
      <c r="M66" s="33"/>
      <c r="N66" s="33"/>
      <c r="O66" s="53">
        <f t="shared" si="6"/>
        <v>0</v>
      </c>
      <c r="P66" s="50">
        <f t="shared" si="7"/>
        <v>0</v>
      </c>
      <c r="Q66" s="49">
        <f t="shared" si="8"/>
        <v>0</v>
      </c>
    </row>
    <row r="67" spans="2:17" ht="16.5" thickTop="1" thickBot="1">
      <c r="B67" s="39" t="s">
        <v>66</v>
      </c>
      <c r="C67" s="33"/>
      <c r="D67" s="33"/>
      <c r="E67" s="33"/>
      <c r="F67" s="33"/>
      <c r="G67" s="33"/>
      <c r="H67" s="33"/>
      <c r="I67" s="33"/>
      <c r="J67" s="33"/>
      <c r="K67" s="33"/>
      <c r="L67" s="33"/>
      <c r="M67" s="33"/>
      <c r="N67" s="33"/>
      <c r="O67" s="53"/>
      <c r="P67" s="50"/>
      <c r="Q67" s="49"/>
    </row>
    <row r="68" spans="2:17" ht="16.5" thickTop="1" thickBot="1">
      <c r="B68" s="40" t="s">
        <v>67</v>
      </c>
      <c r="C68" s="33"/>
      <c r="D68" s="33"/>
      <c r="E68" s="33"/>
      <c r="F68" s="33"/>
      <c r="G68" s="33"/>
      <c r="H68" s="33"/>
      <c r="I68" s="33"/>
      <c r="J68" s="33"/>
      <c r="K68" s="33"/>
      <c r="L68" s="33"/>
      <c r="M68" s="33"/>
      <c r="N68" s="33"/>
      <c r="O68" s="49">
        <f t="shared" si="6"/>
        <v>0</v>
      </c>
      <c r="P68" s="50">
        <f t="shared" si="7"/>
        <v>0</v>
      </c>
      <c r="Q68" s="49">
        <f t="shared" si="8"/>
        <v>0</v>
      </c>
    </row>
    <row r="69" spans="2:17" ht="16.5" thickTop="1" thickBot="1">
      <c r="B69" s="39" t="s">
        <v>68</v>
      </c>
      <c r="C69" s="33">
        <v>30000</v>
      </c>
      <c r="D69" s="33">
        <v>30000</v>
      </c>
      <c r="E69" s="33">
        <v>30000</v>
      </c>
      <c r="F69" s="33">
        <v>30000</v>
      </c>
      <c r="G69" s="33">
        <v>30000</v>
      </c>
      <c r="H69" s="33">
        <v>30000</v>
      </c>
      <c r="I69" s="33">
        <v>30000</v>
      </c>
      <c r="J69" s="33">
        <v>30000</v>
      </c>
      <c r="K69" s="33">
        <v>30000</v>
      </c>
      <c r="L69" s="33">
        <v>30000</v>
      </c>
      <c r="M69" s="33">
        <v>30000</v>
      </c>
      <c r="N69" s="33">
        <v>30000</v>
      </c>
      <c r="O69" s="53">
        <f>SUM(C69:N69)</f>
        <v>360000</v>
      </c>
      <c r="P69" s="50">
        <f t="shared" si="7"/>
        <v>2.6865671641791045E-2</v>
      </c>
      <c r="Q69" s="49">
        <f t="shared" si="8"/>
        <v>30000</v>
      </c>
    </row>
    <row r="70" spans="2:17" ht="16.5" thickTop="1" thickBot="1">
      <c r="B70" s="40" t="s">
        <v>96</v>
      </c>
      <c r="C70" s="33"/>
      <c r="D70" s="33"/>
      <c r="E70" s="33"/>
      <c r="F70" s="33"/>
      <c r="G70" s="33"/>
      <c r="H70" s="33"/>
      <c r="I70" s="33"/>
      <c r="J70" s="33"/>
      <c r="K70" s="33"/>
      <c r="L70" s="33"/>
      <c r="M70" s="33">
        <v>500000</v>
      </c>
      <c r="N70" s="33"/>
      <c r="O70" s="49">
        <f t="shared" si="6"/>
        <v>500000</v>
      </c>
      <c r="P70" s="50">
        <f t="shared" si="7"/>
        <v>3.7313432835820892E-2</v>
      </c>
      <c r="Q70" s="49">
        <f t="shared" si="8"/>
        <v>41666.666666666664</v>
      </c>
    </row>
    <row r="71" spans="2:17" ht="16.5" thickTop="1" thickBot="1">
      <c r="B71" s="39"/>
      <c r="C71" s="33"/>
      <c r="D71" s="33"/>
      <c r="E71" s="33"/>
      <c r="F71" s="33"/>
      <c r="G71" s="33"/>
      <c r="H71" s="33"/>
      <c r="I71" s="33"/>
      <c r="J71" s="33"/>
      <c r="K71" s="33"/>
      <c r="L71" s="33"/>
      <c r="M71" s="33"/>
      <c r="N71" s="33"/>
      <c r="O71" s="53">
        <f t="shared" si="6"/>
        <v>0</v>
      </c>
      <c r="P71" s="50">
        <f t="shared" si="7"/>
        <v>0</v>
      </c>
      <c r="Q71" s="49">
        <f t="shared" si="8"/>
        <v>0</v>
      </c>
    </row>
    <row r="72" spans="2:17" ht="16.5" thickTop="1" thickBot="1">
      <c r="B72" s="40"/>
      <c r="C72" s="33"/>
      <c r="D72" s="33"/>
      <c r="E72" s="33"/>
      <c r="F72" s="33"/>
      <c r="G72" s="33"/>
      <c r="H72" s="33"/>
      <c r="I72" s="33"/>
      <c r="J72" s="33"/>
      <c r="K72" s="33"/>
      <c r="L72" s="33"/>
      <c r="M72" s="33"/>
      <c r="N72" s="33"/>
      <c r="O72" s="49">
        <f t="shared" si="6"/>
        <v>0</v>
      </c>
      <c r="P72" s="50">
        <f t="shared" si="7"/>
        <v>0</v>
      </c>
      <c r="Q72" s="49">
        <f t="shared" si="8"/>
        <v>0</v>
      </c>
    </row>
    <row r="73" spans="2:17" ht="16.5" thickTop="1" thickBot="1">
      <c r="B73" s="139" t="s">
        <v>28</v>
      </c>
      <c r="C73" s="140"/>
      <c r="D73" s="140"/>
      <c r="E73" s="140"/>
      <c r="F73" s="140"/>
      <c r="G73" s="140"/>
      <c r="H73" s="140"/>
      <c r="I73" s="140"/>
      <c r="J73" s="140"/>
      <c r="K73" s="140"/>
      <c r="L73" s="140"/>
      <c r="M73" s="140"/>
      <c r="N73" s="141"/>
      <c r="O73" s="48">
        <f>SUM(O51:O72)</f>
        <v>2525000</v>
      </c>
      <c r="P73" s="47">
        <f t="shared" si="7"/>
        <v>0.18843283582089551</v>
      </c>
      <c r="Q73" s="45">
        <f t="shared" si="8"/>
        <v>210416.66666666666</v>
      </c>
    </row>
    <row r="74" spans="2:17" ht="16.5" thickTop="1" thickBot="1">
      <c r="B74" s="142" t="s">
        <v>27</v>
      </c>
      <c r="C74" s="143"/>
      <c r="D74" s="143"/>
      <c r="E74" s="143"/>
      <c r="F74" s="143"/>
      <c r="G74" s="143"/>
      <c r="H74" s="143"/>
      <c r="I74" s="143"/>
      <c r="J74" s="143"/>
      <c r="K74" s="143"/>
      <c r="L74" s="143"/>
      <c r="M74" s="143"/>
      <c r="N74" s="144"/>
      <c r="O74" s="45">
        <f>SUM(O49+O73)</f>
        <v>8659000</v>
      </c>
      <c r="P74" s="46">
        <f t="shared" si="7"/>
        <v>0.64619402985074625</v>
      </c>
      <c r="Q74" s="45">
        <f t="shared" si="8"/>
        <v>721583.33333333337</v>
      </c>
    </row>
    <row r="75" spans="2:17" ht="15.75" thickTop="1">
      <c r="B75" s="7"/>
    </row>
    <row r="81" spans="2:2" ht="15.75" thickBot="1">
      <c r="B81" s="87" t="s">
        <v>69</v>
      </c>
    </row>
    <row r="82" spans="2:2" ht="15.75" thickBot="1">
      <c r="B82" s="40" t="s">
        <v>66</v>
      </c>
    </row>
    <row r="83" spans="2:2" ht="15.75" thickBot="1">
      <c r="B83" s="39" t="s">
        <v>67</v>
      </c>
    </row>
    <row r="84" spans="2:2" ht="15.75" thickBot="1">
      <c r="B84" s="40" t="s">
        <v>68</v>
      </c>
    </row>
    <row r="85" spans="2:2" ht="15.75" thickBot="1">
      <c r="B85" s="41" t="s">
        <v>96</v>
      </c>
    </row>
  </sheetData>
  <mergeCells count="13">
    <mergeCell ref="B74:N74"/>
    <mergeCell ref="B8:M12"/>
    <mergeCell ref="B13:P13"/>
    <mergeCell ref="B14:P14"/>
    <mergeCell ref="O15:O16"/>
    <mergeCell ref="P15:P16"/>
    <mergeCell ref="B26:N26"/>
    <mergeCell ref="C15:N15"/>
    <mergeCell ref="Q15:Q16"/>
    <mergeCell ref="B2:M7"/>
    <mergeCell ref="R13:R15"/>
    <mergeCell ref="B49:N49"/>
    <mergeCell ref="B73:N73"/>
  </mergeCells>
  <conditionalFormatting sqref="R17">
    <cfRule type="cellIs" dxfId="1" priority="1" operator="greaterThan">
      <formula>1</formula>
    </cfRule>
    <cfRule type="cellIs" dxfId="0" priority="2" operator="lessThan">
      <formula>0</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BB9C4-520F-4BAA-8894-EC0CD17D2DAF}">
  <dimension ref="B1:G25"/>
  <sheetViews>
    <sheetView topLeftCell="A16" zoomScale="85" zoomScaleNormal="85" workbookViewId="0">
      <selection activeCell="H7" sqref="H7"/>
    </sheetView>
  </sheetViews>
  <sheetFormatPr baseColWidth="10" defaultRowHeight="15"/>
  <cols>
    <col min="2" max="2" width="36.85546875" customWidth="1"/>
    <col min="3" max="3" width="35.42578125" customWidth="1"/>
    <col min="4" max="4" width="23.5703125" customWidth="1"/>
    <col min="5" max="5" width="26.28515625" customWidth="1"/>
    <col min="6" max="6" width="18.7109375" customWidth="1"/>
    <col min="7" max="7" width="9.7109375" customWidth="1"/>
  </cols>
  <sheetData>
    <row r="1" spans="2:7" ht="14.25" customHeight="1">
      <c r="B1" s="163"/>
      <c r="C1" s="163"/>
      <c r="D1" s="163"/>
      <c r="E1" s="163"/>
      <c r="F1" s="163"/>
    </row>
    <row r="2" spans="2:7" ht="15" customHeight="1">
      <c r="B2" s="163"/>
      <c r="C2" s="163"/>
      <c r="D2" s="163"/>
      <c r="E2" s="163"/>
      <c r="F2" s="163"/>
    </row>
    <row r="3" spans="2:7">
      <c r="B3" s="163"/>
      <c r="C3" s="163"/>
      <c r="D3" s="163"/>
      <c r="E3" s="163"/>
      <c r="F3" s="163"/>
    </row>
    <row r="4" spans="2:7">
      <c r="B4" s="163"/>
      <c r="C4" s="163"/>
      <c r="D4" s="163"/>
      <c r="E4" s="163"/>
      <c r="F4" s="163"/>
    </row>
    <row r="5" spans="2:7">
      <c r="B5" s="163"/>
      <c r="C5" s="163"/>
      <c r="D5" s="163"/>
      <c r="E5" s="163"/>
      <c r="F5" s="163"/>
    </row>
    <row r="6" spans="2:7" ht="15.75" thickBot="1">
      <c r="B6" s="100"/>
      <c r="C6" s="100"/>
      <c r="D6" s="100"/>
      <c r="E6" s="100"/>
    </row>
    <row r="7" spans="2:7" ht="56.25" customHeight="1" thickTop="1">
      <c r="B7" s="169" t="s">
        <v>95</v>
      </c>
      <c r="C7" s="170"/>
      <c r="D7" s="170"/>
      <c r="E7" s="171"/>
    </row>
    <row r="8" spans="2:7" ht="50.1" customHeight="1">
      <c r="B8" s="172"/>
      <c r="C8" s="173"/>
      <c r="D8" s="173"/>
      <c r="E8" s="174"/>
    </row>
    <row r="9" spans="2:7" ht="50.1" customHeight="1">
      <c r="B9" s="172"/>
      <c r="C9" s="173"/>
      <c r="D9" s="173"/>
      <c r="E9" s="174"/>
    </row>
    <row r="10" spans="2:7" ht="50.1" customHeight="1" thickBot="1">
      <c r="B10" s="175"/>
      <c r="C10" s="176"/>
      <c r="D10" s="176"/>
      <c r="E10" s="177"/>
    </row>
    <row r="11" spans="2:7" ht="16.5" customHeight="1" thickTop="1" thickBot="1">
      <c r="B11" s="190"/>
      <c r="C11" s="190"/>
      <c r="D11" s="190"/>
      <c r="E11" s="190"/>
      <c r="F11" s="190"/>
    </row>
    <row r="12" spans="2:7" ht="30" customHeight="1" thickTop="1" thickBot="1">
      <c r="B12" s="178" t="s">
        <v>94</v>
      </c>
      <c r="C12" s="179"/>
      <c r="D12" s="99">
        <v>600000</v>
      </c>
      <c r="E12" s="98" t="s">
        <v>93</v>
      </c>
      <c r="F12" s="97"/>
    </row>
    <row r="13" spans="2:7" ht="20.25" customHeight="1" thickTop="1" thickBot="1">
      <c r="B13" s="184" t="s">
        <v>92</v>
      </c>
      <c r="C13" s="185"/>
      <c r="D13" s="188" t="s">
        <v>91</v>
      </c>
      <c r="E13" s="166">
        <v>0.14000000000000001</v>
      </c>
      <c r="F13" s="164" t="s">
        <v>90</v>
      </c>
      <c r="G13" s="164" t="s">
        <v>89</v>
      </c>
    </row>
    <row r="14" spans="2:7" ht="34.5" customHeight="1" thickTop="1" thickBot="1">
      <c r="B14" s="186"/>
      <c r="C14" s="187"/>
      <c r="D14" s="189"/>
      <c r="E14" s="167"/>
      <c r="F14" s="165"/>
      <c r="G14" s="165"/>
    </row>
    <row r="15" spans="2:7" ht="30" customHeight="1" thickTop="1" thickBot="1">
      <c r="B15" s="180" t="s">
        <v>88</v>
      </c>
      <c r="C15" s="181"/>
      <c r="D15" s="94">
        <v>600000</v>
      </c>
      <c r="E15" s="93">
        <f>D$12*E$13</f>
        <v>84000.000000000015</v>
      </c>
      <c r="F15" s="96">
        <f>D15/E15</f>
        <v>7.1428571428571415</v>
      </c>
      <c r="G15" s="96">
        <f>F15/12</f>
        <v>0.59523809523809512</v>
      </c>
    </row>
    <row r="16" spans="2:7" ht="30" customHeight="1" thickTop="1" thickBot="1">
      <c r="B16" s="182" t="s">
        <v>87</v>
      </c>
      <c r="C16" s="183"/>
      <c r="D16" s="94">
        <v>1000000</v>
      </c>
      <c r="E16" s="93">
        <f>D$12*E$13</f>
        <v>84000.000000000015</v>
      </c>
      <c r="F16" s="95">
        <f>D16/E16</f>
        <v>11.904761904761903</v>
      </c>
      <c r="G16" s="95">
        <f>F16/12</f>
        <v>0.99206349206349198</v>
      </c>
    </row>
    <row r="17" spans="2:7" ht="30" customHeight="1" thickTop="1" thickBot="1">
      <c r="B17" s="180" t="s">
        <v>97</v>
      </c>
      <c r="C17" s="181"/>
      <c r="D17" s="94">
        <v>1000000</v>
      </c>
      <c r="E17" s="93">
        <f>D$12*E$13</f>
        <v>84000.000000000015</v>
      </c>
      <c r="F17" s="92">
        <f>D17/E17</f>
        <v>11.904761904761903</v>
      </c>
      <c r="G17" s="92">
        <f>F17/12</f>
        <v>0.99206349206349198</v>
      </c>
    </row>
    <row r="18" spans="2:7" ht="32.25" customHeight="1" thickTop="1">
      <c r="B18" s="168"/>
      <c r="C18" s="168"/>
      <c r="D18" s="168"/>
      <c r="E18" s="91"/>
    </row>
    <row r="19" spans="2:7">
      <c r="D19" s="90"/>
      <c r="E19" s="90"/>
      <c r="F19" s="90"/>
    </row>
    <row r="20" spans="2:7">
      <c r="D20" s="90"/>
      <c r="E20" s="90"/>
      <c r="F20" s="90"/>
    </row>
    <row r="21" spans="2:7">
      <c r="D21" s="90"/>
      <c r="E21" s="90"/>
      <c r="F21" s="90"/>
    </row>
    <row r="22" spans="2:7">
      <c r="D22" s="90"/>
      <c r="E22" s="90"/>
      <c r="F22" s="90"/>
    </row>
    <row r="23" spans="2:7">
      <c r="D23" s="90"/>
      <c r="E23" s="90"/>
      <c r="F23" s="90"/>
    </row>
    <row r="24" spans="2:7">
      <c r="D24" s="90"/>
      <c r="E24" s="90"/>
      <c r="F24" s="90"/>
    </row>
    <row r="25" spans="2:7">
      <c r="D25" s="90"/>
      <c r="E25" s="90"/>
      <c r="F25" s="90"/>
    </row>
  </sheetData>
  <mergeCells count="13">
    <mergeCell ref="B1:F5"/>
    <mergeCell ref="F13:F14"/>
    <mergeCell ref="E13:E14"/>
    <mergeCell ref="G13:G14"/>
    <mergeCell ref="B18:D18"/>
    <mergeCell ref="B7:E10"/>
    <mergeCell ref="B12:C12"/>
    <mergeCell ref="B15:C15"/>
    <mergeCell ref="B16:C16"/>
    <mergeCell ref="B17:C17"/>
    <mergeCell ref="B13:C14"/>
    <mergeCell ref="D13:D14"/>
    <mergeCell ref="B11:F11"/>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PresupuestoMensual</vt:lpstr>
      <vt:lpstr>PresupuestoAnual</vt:lpstr>
      <vt:lpstr>AhorroMetas</vt:lpstr>
    </vt:vector>
  </TitlesOfParts>
  <Company>García Briones, Cañibe y Asociados, 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Presupuesto mensual</dc:title>
  <dc:creator>Ana Rodríguez</dc:creator>
  <cp:lastModifiedBy>Luis Azofeifa S</cp:lastModifiedBy>
  <cp:lastPrinted>2008-10-02T23:37:29Z</cp:lastPrinted>
  <dcterms:created xsi:type="dcterms:W3CDTF">2008-10-01T17:35:46Z</dcterms:created>
  <dcterms:modified xsi:type="dcterms:W3CDTF">2021-03-13T03:33:26Z</dcterms:modified>
</cp:coreProperties>
</file>